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3660"/>
  </bookViews>
  <sheets>
    <sheet name="Info" sheetId="5" r:id="rId1"/>
    <sheet name="Accesses" sheetId="4" r:id="rId2"/>
  </sheets>
  <calcPr calcId="145621"/>
</workbook>
</file>

<file path=xl/calcChain.xml><?xml version="1.0" encoding="utf-8"?>
<calcChain xmlns="http://schemas.openxmlformats.org/spreadsheetml/2006/main">
  <c r="Q83" i="4" l="1"/>
  <c r="K83" i="4"/>
  <c r="E83" i="4"/>
  <c r="Q82" i="4"/>
  <c r="K82" i="4"/>
  <c r="F82" i="4"/>
  <c r="E82" i="4"/>
  <c r="Q81" i="4"/>
  <c r="K81" i="4"/>
  <c r="E81" i="4"/>
  <c r="Q80" i="4"/>
  <c r="K80" i="4"/>
  <c r="F80" i="4"/>
  <c r="E80" i="4"/>
  <c r="Q79" i="4"/>
  <c r="K79" i="4"/>
  <c r="E79" i="4"/>
  <c r="Q78" i="4"/>
  <c r="K78" i="4"/>
  <c r="F78" i="4"/>
  <c r="E78" i="4"/>
  <c r="Q77" i="4"/>
  <c r="K77" i="4"/>
  <c r="E77" i="4"/>
  <c r="Q76" i="4"/>
  <c r="K76" i="4"/>
  <c r="F76" i="4"/>
  <c r="E76" i="4"/>
  <c r="Q75" i="4"/>
  <c r="K75" i="4"/>
  <c r="E75" i="4"/>
  <c r="Q74" i="4"/>
  <c r="K74" i="4"/>
  <c r="F74" i="4"/>
  <c r="E74" i="4"/>
  <c r="O72" i="4"/>
  <c r="R83" i="4" s="1"/>
  <c r="I72" i="4"/>
  <c r="L82" i="4" s="1"/>
  <c r="C72" i="4"/>
  <c r="F83" i="4" s="1"/>
  <c r="L75" i="4" l="1"/>
  <c r="L79" i="4"/>
  <c r="L81" i="4"/>
  <c r="L83" i="4"/>
  <c r="L77" i="4"/>
  <c r="L73" i="4"/>
  <c r="F73" i="4"/>
  <c r="R74" i="4"/>
  <c r="R76" i="4"/>
  <c r="R78" i="4"/>
  <c r="R80" i="4"/>
  <c r="R82" i="4"/>
  <c r="R73" i="4"/>
  <c r="L74" i="4"/>
  <c r="F75" i="4"/>
  <c r="R75" i="4"/>
  <c r="L76" i="4"/>
  <c r="F77" i="4"/>
  <c r="R77" i="4"/>
  <c r="L78" i="4"/>
  <c r="F79" i="4"/>
  <c r="R79" i="4"/>
  <c r="L80" i="4"/>
  <c r="F81" i="4"/>
  <c r="R81" i="4"/>
  <c r="Q63" i="4"/>
  <c r="K63" i="4"/>
  <c r="E63" i="4"/>
  <c r="Q62" i="4"/>
  <c r="K62" i="4"/>
  <c r="E62" i="4"/>
  <c r="Q61" i="4"/>
  <c r="K61" i="4"/>
  <c r="E61" i="4"/>
  <c r="Q60" i="4"/>
  <c r="K60" i="4"/>
  <c r="E60" i="4"/>
  <c r="Q59" i="4"/>
  <c r="K59" i="4"/>
  <c r="E59" i="4"/>
  <c r="Q58" i="4"/>
  <c r="K58" i="4"/>
  <c r="E58" i="4"/>
  <c r="Q57" i="4"/>
  <c r="K57" i="4"/>
  <c r="E57" i="4"/>
  <c r="Q56" i="4"/>
  <c r="K56" i="4"/>
  <c r="E56" i="4"/>
  <c r="Q55" i="4"/>
  <c r="K55" i="4"/>
  <c r="E55" i="4"/>
  <c r="Q54" i="4"/>
  <c r="K54" i="4"/>
  <c r="E54" i="4"/>
  <c r="O52" i="4"/>
  <c r="R63" i="4" s="1"/>
  <c r="I52" i="4"/>
  <c r="L62" i="4" s="1"/>
  <c r="C52" i="4"/>
  <c r="F63" i="4" s="1"/>
  <c r="Q43" i="4"/>
  <c r="K43" i="4"/>
  <c r="E43" i="4"/>
  <c r="Q42" i="4"/>
  <c r="K42" i="4"/>
  <c r="E42" i="4"/>
  <c r="Q41" i="4"/>
  <c r="K41" i="4"/>
  <c r="E41" i="4"/>
  <c r="Q40" i="4"/>
  <c r="K40" i="4"/>
  <c r="E40" i="4"/>
  <c r="Q39" i="4"/>
  <c r="K39" i="4"/>
  <c r="E39" i="4"/>
  <c r="Q38" i="4"/>
  <c r="K38" i="4"/>
  <c r="E38" i="4"/>
  <c r="Q37" i="4"/>
  <c r="K37" i="4"/>
  <c r="E37" i="4"/>
  <c r="Q36" i="4"/>
  <c r="K36" i="4"/>
  <c r="E36" i="4"/>
  <c r="Q35" i="4"/>
  <c r="K35" i="4"/>
  <c r="E35" i="4"/>
  <c r="Q34" i="4"/>
  <c r="K34" i="4"/>
  <c r="E34" i="4"/>
  <c r="O32" i="4"/>
  <c r="R42" i="4" s="1"/>
  <c r="I32" i="4"/>
  <c r="L43" i="4" s="1"/>
  <c r="C32" i="4"/>
  <c r="F42" i="4" s="1"/>
  <c r="Q23" i="4"/>
  <c r="K23" i="4"/>
  <c r="E23" i="4"/>
  <c r="Q22" i="4"/>
  <c r="K22" i="4"/>
  <c r="E22" i="4"/>
  <c r="Q21" i="4"/>
  <c r="L21" i="4"/>
  <c r="K21" i="4"/>
  <c r="E21" i="4"/>
  <c r="Q20" i="4"/>
  <c r="K20" i="4"/>
  <c r="E20" i="4"/>
  <c r="Q19" i="4"/>
  <c r="K19" i="4"/>
  <c r="E19" i="4"/>
  <c r="Q18" i="4"/>
  <c r="K18" i="4"/>
  <c r="E18" i="4"/>
  <c r="Q17" i="4"/>
  <c r="K17" i="4"/>
  <c r="E17" i="4"/>
  <c r="Q16" i="4"/>
  <c r="K16" i="4"/>
  <c r="E16" i="4"/>
  <c r="Q15" i="4"/>
  <c r="K15" i="4"/>
  <c r="E15" i="4"/>
  <c r="Q14" i="4"/>
  <c r="K14" i="4"/>
  <c r="E14" i="4"/>
  <c r="O12" i="4"/>
  <c r="R23" i="4" s="1"/>
  <c r="I12" i="4"/>
  <c r="L22" i="4" s="1"/>
  <c r="C12" i="4"/>
  <c r="F23" i="4" s="1"/>
  <c r="R60" i="4" l="1"/>
  <c r="R41" i="4"/>
  <c r="F13" i="4"/>
  <c r="R33" i="4"/>
  <c r="L19" i="4"/>
  <c r="R39" i="4"/>
  <c r="R58" i="4"/>
  <c r="F14" i="4"/>
  <c r="R37" i="4"/>
  <c r="L55" i="4"/>
  <c r="L63" i="4"/>
  <c r="F16" i="4"/>
  <c r="F20" i="4"/>
  <c r="F22" i="4"/>
  <c r="R35" i="4"/>
  <c r="R43" i="4"/>
  <c r="L53" i="4"/>
  <c r="R54" i="4"/>
  <c r="R62" i="4"/>
  <c r="R16" i="4"/>
  <c r="F37" i="4"/>
  <c r="F39" i="4"/>
  <c r="F41" i="4"/>
  <c r="F58" i="4"/>
  <c r="R18" i="4"/>
  <c r="L57" i="4"/>
  <c r="F60" i="4"/>
  <c r="L13" i="4"/>
  <c r="L15" i="4"/>
  <c r="F18" i="4"/>
  <c r="R20" i="4"/>
  <c r="L23" i="4"/>
  <c r="F54" i="4"/>
  <c r="R56" i="4"/>
  <c r="L59" i="4"/>
  <c r="F62" i="4"/>
  <c r="F35" i="4"/>
  <c r="F43" i="4"/>
  <c r="R14" i="4"/>
  <c r="L17" i="4"/>
  <c r="R22" i="4"/>
  <c r="F53" i="4"/>
  <c r="F56" i="4"/>
  <c r="L61" i="4"/>
  <c r="L36" i="4"/>
  <c r="L40" i="4"/>
  <c r="L33" i="4"/>
  <c r="L34" i="4"/>
  <c r="L38" i="4"/>
  <c r="L42" i="4"/>
  <c r="R13" i="4"/>
  <c r="L14" i="4"/>
  <c r="F15" i="4"/>
  <c r="R15" i="4"/>
  <c r="L16" i="4"/>
  <c r="F17" i="4"/>
  <c r="R17" i="4"/>
  <c r="L18" i="4"/>
  <c r="F19" i="4"/>
  <c r="R19" i="4"/>
  <c r="L20" i="4"/>
  <c r="F21" i="4"/>
  <c r="R21" i="4"/>
  <c r="F33" i="4"/>
  <c r="F34" i="4"/>
  <c r="R34" i="4"/>
  <c r="L35" i="4"/>
  <c r="F36" i="4"/>
  <c r="R36" i="4"/>
  <c r="L37" i="4"/>
  <c r="F38" i="4"/>
  <c r="R38" i="4"/>
  <c r="L39" i="4"/>
  <c r="F40" i="4"/>
  <c r="R40" i="4"/>
  <c r="L41" i="4"/>
  <c r="R53" i="4"/>
  <c r="L54" i="4"/>
  <c r="F55" i="4"/>
  <c r="R55" i="4"/>
  <c r="L56" i="4"/>
  <c r="F57" i="4"/>
  <c r="R57" i="4"/>
  <c r="L58" i="4"/>
  <c r="F59" i="4"/>
  <c r="R59" i="4"/>
  <c r="L60" i="4"/>
  <c r="F61" i="4"/>
  <c r="R61" i="4"/>
</calcChain>
</file>

<file path=xl/sharedStrings.xml><?xml version="1.0" encoding="utf-8"?>
<sst xmlns="http://schemas.openxmlformats.org/spreadsheetml/2006/main" count="343" uniqueCount="66">
  <si>
    <t>Brazil</t>
  </si>
  <si>
    <t>US</t>
  </si>
  <si>
    <t>China</t>
  </si>
  <si>
    <t>Germany</t>
  </si>
  <si>
    <t>Portugal</t>
  </si>
  <si>
    <t xml:space="preserve">China </t>
  </si>
  <si>
    <t>Russia</t>
  </si>
  <si>
    <t>Netherlands</t>
  </si>
  <si>
    <t>Canada</t>
  </si>
  <si>
    <t>France</t>
  </si>
  <si>
    <t>Angola</t>
  </si>
  <si>
    <t>Iran</t>
  </si>
  <si>
    <t>Mozambique</t>
  </si>
  <si>
    <t>EU</t>
  </si>
  <si>
    <t>Ukraine</t>
  </si>
  <si>
    <t>India</t>
  </si>
  <si>
    <t>Argentina</t>
  </si>
  <si>
    <t xml:space="preserve">UK </t>
  </si>
  <si>
    <t>UK</t>
  </si>
  <si>
    <t>2016 All Languages</t>
  </si>
  <si>
    <t>2017 All Languages</t>
  </si>
  <si>
    <t>2018 All Languages</t>
  </si>
  <si>
    <t>2016 Portuguese</t>
  </si>
  <si>
    <t>2017 Portuguese</t>
  </si>
  <si>
    <t>2016 English</t>
  </si>
  <si>
    <t>2017 English</t>
  </si>
  <si>
    <t>2018 Portuguese</t>
  </si>
  <si>
    <t>2018 English</t>
  </si>
  <si>
    <t># ETDs</t>
  </si>
  <si>
    <t>ANP</t>
  </si>
  <si>
    <t>NF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</si>
  <si>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</si>
  <si>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</si>
  <si>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</si>
  <si>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</si>
  <si>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</si>
  <si>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</si>
  <si>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</si>
  <si>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</si>
  <si>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</si>
  <si>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</si>
  <si>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#C</t>
  </si>
  <si>
    <t>#A</t>
  </si>
  <si>
    <t>(*) PUC-Rio has had ETDs since May 2000 and has collected access data since June 2004.</t>
  </si>
  <si>
    <t>(*) To address this problem a variable was defined:</t>
  </si>
  <si>
    <t>ANP - Average Number of Partitions</t>
  </si>
  <si>
    <t>(*) The following numbers were created to consolidate and analyze data:</t>
  </si>
  <si>
    <t>#C – Number of countries that accessed ETDs</t>
  </si>
  <si>
    <t xml:space="preserve">#A – Number of accesses to ETDs </t>
  </si>
  <si>
    <t>NF – normalization factor given by the inverse of the product of the number of ETDs in Open Access multiplied by the average number of partitions</t>
  </si>
  <si>
    <t>OA – Open Access</t>
  </si>
  <si>
    <t># ETDs OA</t>
  </si>
  <si>
    <t>(*) The three columns with numbers to the right of the countries names are:</t>
  </si>
  <si>
    <t>(*) For some years, ETDs had to be published with one digital file (partition) for each chapter. This led to a collection of digital objects that out numbers the number of titles.</t>
  </si>
  <si>
    <t>(**) Total numbers of accesses from the country.</t>
  </si>
  <si>
    <t>(**) Normalized numbers of accesses (total numbers of accesses multimplied by NF) from the country.  They mean the average numbers of acesses of an ETD from the country.</t>
  </si>
  <si>
    <t>(**) Percentage of accesses from the country in the total number of accesses.</t>
  </si>
  <si>
    <t>(*) This dataset compares accesses to ETDs published in Portuguese and in English.</t>
  </si>
  <si>
    <t>(*) It only considers 2016, 2017 and 2018 because the percentages of ETDs in English prior to these years were insignificant. Data for 2018 were gatherd up to August 3rd.</t>
  </si>
  <si>
    <t>https://www.maxwell.vrac.puc-rio.br/Esta_lingua_ano_publico.php</t>
  </si>
  <si>
    <t xml:space="preserve">Data were gathered using: </t>
  </si>
  <si>
    <t>2018 (partial) All Languages</t>
  </si>
  <si>
    <t>2018 (partial) Portuguese</t>
  </si>
  <si>
    <t>2018 (partial) English</t>
  </si>
  <si>
    <t>(*) This dataset was updated to contain the complete data for 2018. The tables with partial data were maintained and new tables with complete data were added.</t>
  </si>
  <si>
    <t>ACCESSES TO PUC-Rio ETDs IN 2016, 2017 AND 2018 (PARTIAL RESULTS) AND UPDATED TO CONTAIN COMPLETE DATA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</si>
</sst>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1"/>
      <name val="Verdana"/>
      <family val="2"/>
    </font>
    <font>
      <b/>
      <sz val="11"/>
      <color rgb="FFFFFF00"/>
      <name val="Verdana"/>
      <family val="2"/>
    </font>
    <font>
      <sz val="11"/>
      <name val="Verdana"/>
      <family val="2"/>
    </font>
    <font>
      <sz val="11"/>
      <color theme="4" tint="-0.249977111117893"/>
      <name val="Verdana"/>
      <family val="2"/>
    </font>
    <font>
      <b/>
      <sz val="12"/>
      <color theme="4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3" fontId="1" fillId="0" borderId="0" xfId="0" applyNumberFormat="1" applyFont="1" applyBorder="1"/>
    <xf numFmtId="2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0" fontId="1" fillId="0" borderId="10" xfId="0" applyFont="1" applyBorder="1"/>
    <xf numFmtId="0" fontId="1" fillId="0" borderId="13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0" fontId="1" fillId="0" borderId="2" xfId="0" applyFont="1" applyFill="1" applyBorder="1"/>
    <xf numFmtId="2" fontId="1" fillId="0" borderId="0" xfId="0" applyNumberFormat="1" applyFont="1" applyBorder="1"/>
    <xf numFmtId="4" fontId="1" fillId="0" borderId="10" xfId="0" applyNumberFormat="1" applyFont="1" applyBorder="1"/>
    <xf numFmtId="2" fontId="2" fillId="5" borderId="10" xfId="0" applyNumberFormat="1" applyFont="1" applyFill="1" applyBorder="1"/>
    <xf numFmtId="4" fontId="1" fillId="0" borderId="11" xfId="0" applyNumberFormat="1" applyFont="1" applyBorder="1"/>
    <xf numFmtId="0" fontId="1" fillId="0" borderId="0" xfId="0" applyNumberFormat="1" applyFont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4" fontId="1" fillId="0" borderId="10" xfId="0" applyNumberFormat="1" applyFont="1" applyFill="1" applyBorder="1"/>
    <xf numFmtId="0" fontId="1" fillId="0" borderId="7" xfId="0" applyFont="1" applyFill="1" applyBorder="1"/>
    <xf numFmtId="3" fontId="1" fillId="0" borderId="7" xfId="0" applyNumberFormat="1" applyFont="1" applyFill="1" applyBorder="1"/>
    <xf numFmtId="2" fontId="1" fillId="0" borderId="7" xfId="0" applyNumberFormat="1" applyFont="1" applyBorder="1"/>
    <xf numFmtId="2" fontId="2" fillId="5" borderId="5" xfId="0" applyNumberFormat="1" applyFont="1" applyFill="1" applyBorder="1"/>
    <xf numFmtId="4" fontId="1" fillId="0" borderId="5" xfId="0" applyNumberFormat="1" applyFont="1" applyBorder="1"/>
    <xf numFmtId="4" fontId="1" fillId="0" borderId="5" xfId="0" applyNumberFormat="1" applyFont="1" applyFill="1" applyBorder="1"/>
    <xf numFmtId="4" fontId="1" fillId="0" borderId="8" xfId="0" applyNumberFormat="1" applyFont="1" applyFill="1" applyBorder="1"/>
    <xf numFmtId="0" fontId="3" fillId="0" borderId="0" xfId="0" applyFont="1"/>
    <xf numFmtId="0" fontId="5" fillId="0" borderId="0" xfId="0" applyFont="1"/>
    <xf numFmtId="0" fontId="0" fillId="0" borderId="4" xfId="0" applyBorder="1"/>
    <xf numFmtId="0" fontId="3" fillId="0" borderId="0" xfId="0" applyFont="1" applyBorder="1"/>
    <xf numFmtId="0" fontId="3" fillId="0" borderId="5" xfId="0" applyFont="1" applyBorder="1"/>
    <xf numFmtId="0" fontId="3" fillId="0" borderId="4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0" borderId="0" xfId="0" applyFont="1"/>
    <xf numFmtId="0" fontId="6" fillId="0" borderId="0" xfId="0" applyFont="1" applyFill="1" applyBorder="1"/>
    <xf numFmtId="0" fontId="3" fillId="0" borderId="0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7" fillId="6" borderId="6" xfId="0" applyFont="1" applyFill="1" applyBorder="1"/>
    <xf numFmtId="0" fontId="7" fillId="6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C29" sqref="C29"/>
    </sheetView>
  </sheetViews>
  <sheetFormatPr defaultRowHeight="15" x14ac:dyDescent="0.25"/>
  <cols>
    <col min="1" max="1" width="11.140625" customWidth="1"/>
    <col min="2" max="2" width="21.140625" customWidth="1"/>
    <col min="3" max="3" width="20.7109375" customWidth="1"/>
    <col min="4" max="4" width="26" customWidth="1"/>
    <col min="5" max="5" width="11.28515625" customWidth="1"/>
    <col min="6" max="6" width="19.85546875" customWidth="1"/>
    <col min="7" max="7" width="92.42578125" customWidth="1"/>
  </cols>
  <sheetData>
    <row r="1" spans="1:7" x14ac:dyDescent="0.25">
      <c r="A1" s="55" t="s">
        <v>65</v>
      </c>
      <c r="B1" s="56"/>
      <c r="C1" s="56"/>
      <c r="D1" s="56"/>
      <c r="E1" s="56"/>
      <c r="F1" s="56"/>
      <c r="G1" s="57"/>
    </row>
    <row r="2" spans="1:7" x14ac:dyDescent="0.25">
      <c r="A2" s="33"/>
      <c r="B2" s="34"/>
      <c r="C2" s="34"/>
      <c r="D2" s="34"/>
      <c r="E2" s="34"/>
      <c r="F2" s="34"/>
      <c r="G2" s="35"/>
    </row>
    <row r="3" spans="1:7" s="31" customFormat="1" ht="14.25" x14ac:dyDescent="0.2">
      <c r="A3" s="36" t="s">
        <v>43</v>
      </c>
      <c r="B3" s="34"/>
      <c r="C3" s="34"/>
      <c r="D3" s="34"/>
      <c r="E3" s="34"/>
      <c r="F3" s="34"/>
      <c r="G3" s="35"/>
    </row>
    <row r="4" spans="1:7" s="31" customFormat="1" ht="14.25" x14ac:dyDescent="0.2">
      <c r="A4" s="36" t="s">
        <v>53</v>
      </c>
      <c r="B4" s="34"/>
      <c r="C4" s="34"/>
      <c r="D4" s="34"/>
      <c r="E4" s="34"/>
      <c r="F4" s="34"/>
      <c r="G4" s="35"/>
    </row>
    <row r="5" spans="1:7" s="31" customFormat="1" ht="14.25" x14ac:dyDescent="0.2">
      <c r="A5" s="36" t="s">
        <v>44</v>
      </c>
      <c r="B5" s="34"/>
      <c r="C5" s="34"/>
      <c r="D5" s="34"/>
      <c r="E5" s="34"/>
      <c r="F5" s="34"/>
      <c r="G5" s="35"/>
    </row>
    <row r="6" spans="1:7" s="31" customFormat="1" ht="14.25" x14ac:dyDescent="0.2">
      <c r="A6" s="36"/>
      <c r="B6" s="34" t="s">
        <v>45</v>
      </c>
      <c r="C6" s="34"/>
      <c r="D6" s="34"/>
      <c r="E6" s="34"/>
      <c r="F6" s="34"/>
      <c r="G6" s="35"/>
    </row>
    <row r="7" spans="1:7" s="31" customFormat="1" ht="14.25" x14ac:dyDescent="0.2">
      <c r="A7" s="36" t="s">
        <v>46</v>
      </c>
      <c r="B7" s="34"/>
      <c r="C7" s="34"/>
      <c r="D7" s="34"/>
      <c r="E7" s="34"/>
      <c r="F7" s="34"/>
      <c r="G7" s="35"/>
    </row>
    <row r="8" spans="1:7" s="32" customFormat="1" ht="14.25" x14ac:dyDescent="0.2">
      <c r="A8" s="37"/>
      <c r="B8" s="38" t="s">
        <v>47</v>
      </c>
      <c r="C8" s="38"/>
      <c r="D8" s="38"/>
      <c r="E8" s="38"/>
      <c r="F8" s="38"/>
      <c r="G8" s="39"/>
    </row>
    <row r="9" spans="1:7" s="32" customFormat="1" ht="14.25" x14ac:dyDescent="0.2">
      <c r="A9" s="37"/>
      <c r="B9" s="40" t="s">
        <v>48</v>
      </c>
      <c r="C9" s="38"/>
      <c r="D9" s="38"/>
      <c r="E9" s="38"/>
      <c r="F9" s="38"/>
      <c r="G9" s="39"/>
    </row>
    <row r="10" spans="1:7" s="32" customFormat="1" ht="14.25" x14ac:dyDescent="0.2">
      <c r="A10" s="37"/>
      <c r="B10" s="40" t="s">
        <v>49</v>
      </c>
      <c r="C10" s="38"/>
      <c r="D10" s="38"/>
      <c r="E10" s="38"/>
      <c r="F10" s="38"/>
      <c r="G10" s="39"/>
    </row>
    <row r="11" spans="1:7" s="32" customFormat="1" ht="14.25" x14ac:dyDescent="0.2">
      <c r="A11" s="37"/>
      <c r="B11" s="40" t="s">
        <v>50</v>
      </c>
      <c r="C11" s="38"/>
      <c r="D11" s="38"/>
      <c r="E11" s="38"/>
      <c r="F11" s="38"/>
      <c r="G11" s="39"/>
    </row>
    <row r="12" spans="1:7" s="32" customFormat="1" ht="14.25" x14ac:dyDescent="0.2">
      <c r="A12" s="41" t="s">
        <v>52</v>
      </c>
      <c r="B12" s="38"/>
      <c r="C12" s="38"/>
      <c r="D12" s="38"/>
      <c r="E12" s="38"/>
      <c r="F12" s="38"/>
      <c r="G12" s="39"/>
    </row>
    <row r="13" spans="1:7" s="32" customFormat="1" ht="14.25" x14ac:dyDescent="0.2">
      <c r="A13" s="37"/>
      <c r="B13" s="42" t="s">
        <v>54</v>
      </c>
      <c r="C13" s="38"/>
      <c r="D13" s="38"/>
      <c r="E13" s="38"/>
      <c r="F13" s="38"/>
      <c r="G13" s="39"/>
    </row>
    <row r="14" spans="1:7" s="32" customFormat="1" ht="14.25" x14ac:dyDescent="0.2">
      <c r="A14" s="37"/>
      <c r="B14" s="40" t="s">
        <v>55</v>
      </c>
      <c r="C14" s="38"/>
      <c r="D14" s="38"/>
      <c r="E14" s="38"/>
      <c r="F14" s="38"/>
      <c r="G14" s="39"/>
    </row>
    <row r="15" spans="1:7" s="32" customFormat="1" ht="14.25" x14ac:dyDescent="0.2">
      <c r="A15" s="37"/>
      <c r="B15" s="38" t="s">
        <v>56</v>
      </c>
      <c r="C15" s="38"/>
      <c r="D15" s="38"/>
      <c r="E15" s="38"/>
      <c r="F15" s="38"/>
      <c r="G15" s="39"/>
    </row>
    <row r="16" spans="1:7" s="31" customFormat="1" ht="14.25" x14ac:dyDescent="0.2">
      <c r="A16" s="36" t="s">
        <v>57</v>
      </c>
      <c r="B16" s="34"/>
      <c r="C16" s="34"/>
      <c r="D16" s="34"/>
      <c r="E16" s="34"/>
      <c r="F16" s="34"/>
      <c r="G16" s="35"/>
    </row>
    <row r="17" spans="1:7" s="31" customFormat="1" thickBot="1" x14ac:dyDescent="0.25">
      <c r="A17" s="43" t="s">
        <v>58</v>
      </c>
      <c r="B17" s="44"/>
      <c r="C17" s="44"/>
      <c r="D17" s="44"/>
      <c r="E17" s="44"/>
      <c r="F17" s="44"/>
      <c r="G17" s="45"/>
    </row>
    <row r="18" spans="1:7" s="31" customFormat="1" ht="14.25" x14ac:dyDescent="0.2"/>
    <row r="19" spans="1:7" s="31" customFormat="1" thickBot="1" x14ac:dyDescent="0.25"/>
    <row r="20" spans="1:7" s="46" customFormat="1" x14ac:dyDescent="0.2">
      <c r="A20" s="54" t="s">
        <v>60</v>
      </c>
      <c r="B20" s="49"/>
      <c r="C20" s="49"/>
      <c r="D20" s="49"/>
      <c r="E20" s="50"/>
      <c r="F20" s="47"/>
    </row>
    <row r="21" spans="1:7" s="31" customFormat="1" ht="15.75" thickBot="1" x14ac:dyDescent="0.25">
      <c r="A21" s="53" t="s">
        <v>59</v>
      </c>
      <c r="B21" s="51"/>
      <c r="C21" s="51"/>
      <c r="D21" s="51"/>
      <c r="E21" s="52"/>
      <c r="F21" s="48"/>
    </row>
    <row r="22" spans="1:7" s="31" customFormat="1" ht="14.25" x14ac:dyDescent="0.2"/>
    <row r="23" spans="1:7" s="31" customFormat="1" thickBot="1" x14ac:dyDescent="0.25"/>
    <row r="24" spans="1:7" s="31" customFormat="1" thickBot="1" x14ac:dyDescent="0.25">
      <c r="A24" s="68" t="s">
        <v>64</v>
      </c>
      <c r="B24" s="69"/>
      <c r="C24" s="69"/>
      <c r="D24" s="69"/>
      <c r="E24" s="69"/>
      <c r="F24" s="69"/>
      <c r="G24" s="70"/>
    </row>
    <row r="25" spans="1:7" s="31" customFormat="1" ht="14.25" x14ac:dyDescent="0.2"/>
    <row r="26" spans="1:7" s="31" customFormat="1" ht="14.25" x14ac:dyDescent="0.2"/>
    <row r="27" spans="1:7" s="31" customFormat="1" ht="14.25" x14ac:dyDescent="0.2"/>
    <row r="28" spans="1:7" x14ac:dyDescent="0.25">
      <c r="A28" s="31"/>
      <c r="B28" s="31"/>
      <c r="C28" s="31"/>
      <c r="D28" s="31"/>
      <c r="E28" s="31"/>
      <c r="F28" s="31"/>
      <c r="G28" s="31"/>
    </row>
    <row r="29" spans="1:7" x14ac:dyDescent="0.25">
      <c r="A29" s="31"/>
      <c r="B29" s="31"/>
      <c r="C29" s="31"/>
      <c r="D29" s="31"/>
      <c r="E29" s="31"/>
      <c r="F29" s="31"/>
      <c r="G29" s="31"/>
    </row>
    <row r="30" spans="1:7" x14ac:dyDescent="0.25">
      <c r="A30" s="31"/>
      <c r="B30" s="31"/>
      <c r="C30" s="31"/>
      <c r="D30" s="31"/>
      <c r="E30" s="31"/>
      <c r="F30" s="31"/>
      <c r="G30" s="31"/>
    </row>
    <row r="31" spans="1:7" x14ac:dyDescent="0.25">
      <c r="A31" s="31"/>
      <c r="B31" s="31"/>
      <c r="C31" s="31"/>
      <c r="D31" s="31"/>
      <c r="E31" s="31"/>
      <c r="F31" s="31"/>
      <c r="G31" s="31"/>
    </row>
    <row r="32" spans="1:7" x14ac:dyDescent="0.25">
      <c r="A32" s="31"/>
      <c r="B32" s="31"/>
      <c r="C32" s="31"/>
      <c r="D32" s="31"/>
      <c r="E32" s="31"/>
      <c r="F32" s="31"/>
      <c r="G32" s="31"/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x14ac:dyDescent="0.25">
      <c r="A34" s="31"/>
      <c r="B34" s="31"/>
      <c r="C34" s="31"/>
      <c r="D34" s="31"/>
      <c r="E34" s="31"/>
      <c r="F34" s="31"/>
      <c r="G34" s="31"/>
    </row>
    <row r="35" spans="1:7" x14ac:dyDescent="0.25">
      <c r="A35" s="31"/>
      <c r="B35" s="31"/>
      <c r="C35" s="31"/>
      <c r="D35" s="31"/>
      <c r="E35" s="31"/>
      <c r="F35" s="31"/>
      <c r="G35" s="31"/>
    </row>
    <row r="36" spans="1:7" x14ac:dyDescent="0.25">
      <c r="A36" s="31"/>
      <c r="B36" s="31"/>
      <c r="C36" s="31"/>
      <c r="D36" s="31"/>
      <c r="E36" s="31"/>
      <c r="F36" s="31"/>
      <c r="G36" s="31"/>
    </row>
    <row r="37" spans="1:7" x14ac:dyDescent="0.25">
      <c r="A37" s="31"/>
      <c r="B37" s="31"/>
      <c r="C37" s="31"/>
      <c r="D37" s="31"/>
      <c r="E37" s="31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31"/>
      <c r="B40" s="31"/>
      <c r="C40" s="31"/>
      <c r="D40" s="31"/>
      <c r="E40" s="31"/>
      <c r="F40" s="31"/>
      <c r="G40" s="31"/>
    </row>
    <row r="41" spans="1:7" x14ac:dyDescent="0.25">
      <c r="A41" s="31"/>
      <c r="B41" s="31"/>
      <c r="C41" s="31"/>
      <c r="D41" s="31"/>
      <c r="E41" s="31"/>
      <c r="F41" s="31"/>
      <c r="G41" s="31"/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x14ac:dyDescent="0.25">
      <c r="A43" s="31"/>
      <c r="B43" s="31"/>
      <c r="C43" s="31"/>
      <c r="D43" s="31"/>
      <c r="E43" s="31"/>
      <c r="F43" s="31"/>
      <c r="G43" s="31"/>
    </row>
    <row r="44" spans="1:7" x14ac:dyDescent="0.25">
      <c r="A44" s="31"/>
      <c r="B44" s="31"/>
      <c r="C44" s="31"/>
      <c r="D44" s="31"/>
      <c r="E44" s="31"/>
      <c r="F44" s="31"/>
      <c r="G44" s="31"/>
    </row>
  </sheetData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83"/>
  <sheetViews>
    <sheetView topLeftCell="A43" workbookViewId="0">
      <selection activeCell="N89" sqref="N89"/>
    </sheetView>
  </sheetViews>
  <sheetFormatPr defaultRowHeight="11.25" x14ac:dyDescent="0.15"/>
  <cols>
    <col min="1" max="1" width="9.140625" style="1"/>
    <col min="2" max="2" width="10.7109375" style="1" customWidth="1"/>
    <col min="3" max="3" width="12.28515625" style="1" customWidth="1"/>
    <col min="4" max="4" width="10.140625" style="1" bestFit="1" customWidth="1"/>
    <col min="5" max="5" width="10.140625" style="1" customWidth="1"/>
    <col min="6" max="6" width="9.28515625" style="1" bestFit="1" customWidth="1"/>
    <col min="7" max="7" width="9.140625" style="1"/>
    <col min="8" max="8" width="10.85546875" style="1" customWidth="1"/>
    <col min="9" max="9" width="12.140625" style="1" customWidth="1"/>
    <col min="10" max="10" width="10.140625" style="1" bestFit="1" customWidth="1"/>
    <col min="11" max="11" width="10.140625" style="1" customWidth="1"/>
    <col min="12" max="12" width="9.28515625" style="1" bestFit="1" customWidth="1"/>
    <col min="13" max="13" width="9.140625" style="1"/>
    <col min="14" max="14" width="10.5703125" style="1" customWidth="1"/>
    <col min="15" max="15" width="15.5703125" style="1" customWidth="1"/>
    <col min="16" max="16" width="9.28515625" style="1" bestFit="1" customWidth="1"/>
    <col min="17" max="17" width="9.28515625" style="1" customWidth="1"/>
    <col min="18" max="18" width="9.28515625" style="1" bestFit="1" customWidth="1"/>
    <col min="19" max="16384" width="9.140625" style="1"/>
  </cols>
  <sheetData>
    <row r="5" spans="2:18" ht="12" thickBot="1" x14ac:dyDescent="0.2"/>
    <row r="6" spans="2:18" ht="15" customHeight="1" x14ac:dyDescent="0.15">
      <c r="B6" s="58" t="s">
        <v>19</v>
      </c>
      <c r="C6" s="59"/>
      <c r="D6" s="59"/>
      <c r="E6" s="59"/>
      <c r="F6" s="67"/>
      <c r="G6" s="2"/>
      <c r="H6" s="61" t="s">
        <v>22</v>
      </c>
      <c r="I6" s="62"/>
      <c r="J6" s="62"/>
      <c r="K6" s="62"/>
      <c r="L6" s="63"/>
      <c r="M6" s="15"/>
      <c r="N6" s="64" t="s">
        <v>24</v>
      </c>
      <c r="O6" s="65"/>
      <c r="P6" s="65"/>
      <c r="Q6" s="65"/>
      <c r="R6" s="66"/>
    </row>
    <row r="7" spans="2:18" x14ac:dyDescent="0.15">
      <c r="B7" s="3"/>
      <c r="C7" s="4"/>
      <c r="D7" s="4"/>
      <c r="E7" s="4"/>
      <c r="F7" s="11"/>
      <c r="G7" s="4"/>
      <c r="H7" s="12"/>
      <c r="I7" s="4"/>
      <c r="J7" s="4"/>
      <c r="K7" s="4"/>
      <c r="L7" s="11"/>
      <c r="M7" s="4"/>
      <c r="N7" s="12"/>
      <c r="O7" s="4"/>
      <c r="P7" s="4"/>
      <c r="Q7" s="4"/>
      <c r="R7" s="5"/>
    </row>
    <row r="8" spans="2:18" x14ac:dyDescent="0.15">
      <c r="B8" s="3" t="s">
        <v>28</v>
      </c>
      <c r="C8" s="6">
        <v>8617</v>
      </c>
      <c r="D8" s="4"/>
      <c r="E8" s="4"/>
      <c r="F8" s="11"/>
      <c r="G8" s="4"/>
      <c r="H8" s="3" t="s">
        <v>28</v>
      </c>
      <c r="I8" s="6">
        <v>8421</v>
      </c>
      <c r="J8" s="4"/>
      <c r="K8" s="4"/>
      <c r="L8" s="11"/>
      <c r="M8" s="4"/>
      <c r="N8" s="3" t="s">
        <v>28</v>
      </c>
      <c r="O8" s="4">
        <v>190</v>
      </c>
      <c r="P8" s="4"/>
      <c r="Q8" s="4"/>
      <c r="R8" s="5"/>
    </row>
    <row r="9" spans="2:18" x14ac:dyDescent="0.15">
      <c r="B9" s="3" t="s">
        <v>29</v>
      </c>
      <c r="C9" s="13">
        <v>6.3</v>
      </c>
      <c r="D9" s="4"/>
      <c r="E9" s="4"/>
      <c r="F9" s="11"/>
      <c r="G9" s="4"/>
      <c r="H9" s="3" t="s">
        <v>29</v>
      </c>
      <c r="I9" s="13">
        <v>6.3</v>
      </c>
      <c r="J9" s="4"/>
      <c r="K9" s="4"/>
      <c r="L9" s="11"/>
      <c r="M9" s="4"/>
      <c r="N9" s="3" t="s">
        <v>29</v>
      </c>
      <c r="O9" s="14">
        <v>3.8</v>
      </c>
      <c r="P9" s="4"/>
      <c r="Q9" s="4"/>
      <c r="R9" s="5"/>
    </row>
    <row r="10" spans="2:18" x14ac:dyDescent="0.15">
      <c r="B10" s="3" t="s">
        <v>51</v>
      </c>
      <c r="C10" s="6">
        <v>6671</v>
      </c>
      <c r="D10" s="4"/>
      <c r="E10" s="4"/>
      <c r="F10" s="11"/>
      <c r="G10" s="4"/>
      <c r="H10" s="3" t="s">
        <v>51</v>
      </c>
      <c r="I10" s="6">
        <v>6476</v>
      </c>
      <c r="J10" s="4"/>
      <c r="K10" s="4"/>
      <c r="L10" s="11"/>
      <c r="M10" s="4"/>
      <c r="N10" s="3" t="s">
        <v>51</v>
      </c>
      <c r="O10" s="4">
        <v>190</v>
      </c>
      <c r="P10" s="4"/>
      <c r="Q10" s="4"/>
      <c r="R10" s="5"/>
    </row>
    <row r="11" spans="2:18" x14ac:dyDescent="0.15">
      <c r="B11" s="3" t="s">
        <v>41</v>
      </c>
      <c r="C11" s="6">
        <v>196</v>
      </c>
      <c r="D11" s="4"/>
      <c r="E11" s="4"/>
      <c r="F11" s="11"/>
      <c r="G11" s="4"/>
      <c r="H11" s="3" t="s">
        <v>41</v>
      </c>
      <c r="I11" s="6">
        <v>195</v>
      </c>
      <c r="J11" s="4"/>
      <c r="K11" s="4"/>
      <c r="L11" s="11"/>
      <c r="M11" s="4"/>
      <c r="N11" s="3" t="s">
        <v>41</v>
      </c>
      <c r="O11" s="4">
        <v>125</v>
      </c>
      <c r="P11" s="4"/>
      <c r="Q11" s="4"/>
      <c r="R11" s="5"/>
    </row>
    <row r="12" spans="2:18" x14ac:dyDescent="0.15">
      <c r="B12" s="3" t="s">
        <v>30</v>
      </c>
      <c r="C12" s="20">
        <f>1/(C9*C10)</f>
        <v>2.3794057672036989E-5</v>
      </c>
      <c r="D12" s="6"/>
      <c r="E12" s="6"/>
      <c r="F12" s="11"/>
      <c r="G12" s="4"/>
      <c r="H12" s="3" t="s">
        <v>30</v>
      </c>
      <c r="I12" s="20">
        <f>1/(I9*I10)</f>
        <v>2.4510524819357434E-5</v>
      </c>
      <c r="J12" s="6"/>
      <c r="K12" s="6"/>
      <c r="L12" s="11"/>
      <c r="M12" s="4"/>
      <c r="N12" s="3" t="s">
        <v>30</v>
      </c>
      <c r="O12" s="20">
        <f>1/(O9*O10)</f>
        <v>1.3850415512465374E-3</v>
      </c>
      <c r="P12" s="6"/>
      <c r="Q12" s="6"/>
      <c r="R12" s="7"/>
    </row>
    <row r="13" spans="2:18" x14ac:dyDescent="0.15">
      <c r="B13" s="3" t="s">
        <v>42</v>
      </c>
      <c r="C13" s="4"/>
      <c r="D13" s="6">
        <v>5390612</v>
      </c>
      <c r="E13" s="6"/>
      <c r="F13" s="18">
        <f>D13*C12</f>
        <v>128.26453281557465</v>
      </c>
      <c r="G13" s="4"/>
      <c r="H13" s="3" t="s">
        <v>42</v>
      </c>
      <c r="I13" s="4"/>
      <c r="J13" s="6">
        <v>5374831</v>
      </c>
      <c r="K13" s="6"/>
      <c r="L13" s="18">
        <f>J13*I12</f>
        <v>131.73992862535172</v>
      </c>
      <c r="M13" s="4"/>
      <c r="N13" s="3" t="s">
        <v>42</v>
      </c>
      <c r="O13" s="4"/>
      <c r="P13" s="6">
        <v>15817</v>
      </c>
      <c r="Q13" s="6"/>
      <c r="R13" s="18">
        <f>P13*O12</f>
        <v>21.907202216066484</v>
      </c>
    </row>
    <row r="14" spans="2:18" x14ac:dyDescent="0.15">
      <c r="B14" s="3" t="s">
        <v>31</v>
      </c>
      <c r="C14" s="4" t="s">
        <v>0</v>
      </c>
      <c r="D14" s="6">
        <v>4205907</v>
      </c>
      <c r="E14" s="16">
        <f>(D14/D13)*100</f>
        <v>78.022810768053802</v>
      </c>
      <c r="F14" s="17">
        <f>D14*C12</f>
        <v>100.07559372122408</v>
      </c>
      <c r="G14" s="4"/>
      <c r="H14" s="3" t="s">
        <v>31</v>
      </c>
      <c r="I14" s="4" t="s">
        <v>0</v>
      </c>
      <c r="J14" s="6">
        <v>4201383</v>
      </c>
      <c r="K14" s="16">
        <f>(J14/J13)*100</f>
        <v>78.167722854913947</v>
      </c>
      <c r="L14" s="17">
        <f>J14*I12</f>
        <v>102.9781022971264</v>
      </c>
      <c r="M14" s="4"/>
      <c r="N14" s="3" t="s">
        <v>31</v>
      </c>
      <c r="O14" s="6" t="s">
        <v>0</v>
      </c>
      <c r="P14" s="6">
        <v>4508</v>
      </c>
      <c r="Q14" s="16">
        <f>(P14/P13)*100</f>
        <v>28.500979958272744</v>
      </c>
      <c r="R14" s="17">
        <f>P14*O12</f>
        <v>6.2437673130193909</v>
      </c>
    </row>
    <row r="15" spans="2:18" x14ac:dyDescent="0.15">
      <c r="B15" s="3" t="s">
        <v>32</v>
      </c>
      <c r="C15" s="4" t="s">
        <v>1</v>
      </c>
      <c r="D15" s="6">
        <v>321312</v>
      </c>
      <c r="E15" s="16">
        <f>(D15/D13)*100</f>
        <v>5.9605848092943807</v>
      </c>
      <c r="F15" s="17">
        <f>D15*C12</f>
        <v>7.6453162587175489</v>
      </c>
      <c r="G15" s="4"/>
      <c r="H15" s="3" t="s">
        <v>32</v>
      </c>
      <c r="I15" s="4" t="s">
        <v>1</v>
      </c>
      <c r="J15" s="6">
        <v>319808</v>
      </c>
      <c r="K15" s="16">
        <f>(J15/J13)*100</f>
        <v>5.9501033613894094</v>
      </c>
      <c r="L15" s="17">
        <f>J15*I12</f>
        <v>7.838661921429062</v>
      </c>
      <c r="M15" s="4"/>
      <c r="N15" s="3" t="s">
        <v>32</v>
      </c>
      <c r="O15" s="6" t="s">
        <v>2</v>
      </c>
      <c r="P15" s="6">
        <v>2916</v>
      </c>
      <c r="Q15" s="16">
        <f>(P15/P13)*100</f>
        <v>18.435860150471012</v>
      </c>
      <c r="R15" s="17">
        <f>P15*O12</f>
        <v>4.0387811634349031</v>
      </c>
    </row>
    <row r="16" spans="2:18" x14ac:dyDescent="0.15">
      <c r="B16" s="3" t="s">
        <v>33</v>
      </c>
      <c r="C16" s="4" t="s">
        <v>3</v>
      </c>
      <c r="D16" s="6">
        <v>210950</v>
      </c>
      <c r="E16" s="16">
        <f>(D16/D13)*100</f>
        <v>3.9132847995737774</v>
      </c>
      <c r="F16" s="17">
        <f>D16*C12</f>
        <v>5.0193564659162027</v>
      </c>
      <c r="G16" s="4"/>
      <c r="H16" s="3" t="s">
        <v>33</v>
      </c>
      <c r="I16" s="4" t="s">
        <v>3</v>
      </c>
      <c r="J16" s="6">
        <v>210076</v>
      </c>
      <c r="K16" s="16">
        <f>(J16/J13)*100</f>
        <v>3.9085135886132978</v>
      </c>
      <c r="L16" s="17">
        <f>J16*I12</f>
        <v>5.1490730119513319</v>
      </c>
      <c r="M16" s="4"/>
      <c r="N16" s="3" t="s">
        <v>33</v>
      </c>
      <c r="O16" s="6" t="s">
        <v>1</v>
      </c>
      <c r="P16" s="6">
        <v>1496</v>
      </c>
      <c r="Q16" s="16">
        <f>(P16/P13)*100</f>
        <v>9.4581779098438385</v>
      </c>
      <c r="R16" s="17">
        <f>P16*O12</f>
        <v>2.0720221606648201</v>
      </c>
    </row>
    <row r="17" spans="2:18" x14ac:dyDescent="0.15">
      <c r="B17" s="3" t="s">
        <v>34</v>
      </c>
      <c r="C17" s="4" t="s">
        <v>5</v>
      </c>
      <c r="D17" s="6">
        <v>102053</v>
      </c>
      <c r="E17" s="16">
        <f>(D17/D13)*100</f>
        <v>1.8931616669869766</v>
      </c>
      <c r="F17" s="17">
        <f>D17*C12</f>
        <v>2.4282549676043907</v>
      </c>
      <c r="G17" s="4"/>
      <c r="H17" s="3" t="s">
        <v>34</v>
      </c>
      <c r="I17" s="4" t="s">
        <v>12</v>
      </c>
      <c r="J17" s="6">
        <v>100759</v>
      </c>
      <c r="K17" s="16">
        <f>(J17/J13)*100</f>
        <v>1.8746449888377887</v>
      </c>
      <c r="L17" s="17">
        <f>J17*I12</f>
        <v>2.4696559702736356</v>
      </c>
      <c r="M17" s="4"/>
      <c r="N17" s="3" t="s">
        <v>34</v>
      </c>
      <c r="O17" s="6" t="s">
        <v>9</v>
      </c>
      <c r="P17" s="6">
        <v>1397</v>
      </c>
      <c r="Q17" s="16">
        <f>(P17/P13)*100</f>
        <v>8.832269077574761</v>
      </c>
      <c r="R17" s="17">
        <f>P17*O12</f>
        <v>1.9349030470914128</v>
      </c>
    </row>
    <row r="18" spans="2:18" x14ac:dyDescent="0.15">
      <c r="B18" s="3" t="s">
        <v>35</v>
      </c>
      <c r="C18" s="4" t="s">
        <v>12</v>
      </c>
      <c r="D18" s="6">
        <v>100768</v>
      </c>
      <c r="E18" s="16">
        <f>(D18/D13)*100</f>
        <v>1.8693239283406038</v>
      </c>
      <c r="F18" s="17">
        <f>D18*C12</f>
        <v>2.3976796034958232</v>
      </c>
      <c r="G18" s="4"/>
      <c r="H18" s="3" t="s">
        <v>35</v>
      </c>
      <c r="I18" s="4" t="s">
        <v>2</v>
      </c>
      <c r="J18" s="6">
        <v>99134</v>
      </c>
      <c r="K18" s="16">
        <f>(J18/J13)*100</f>
        <v>1.8444114801004905</v>
      </c>
      <c r="L18" s="17">
        <f>J18*I12</f>
        <v>2.4298263674421801</v>
      </c>
      <c r="M18" s="4"/>
      <c r="N18" s="3" t="s">
        <v>35</v>
      </c>
      <c r="O18" s="6" t="s">
        <v>16</v>
      </c>
      <c r="P18" s="6">
        <v>1058</v>
      </c>
      <c r="Q18" s="16">
        <f>(P18/P13)*100</f>
        <v>6.6890055004109508</v>
      </c>
      <c r="R18" s="17">
        <f>P18*O12</f>
        <v>1.4653739612188366</v>
      </c>
    </row>
    <row r="19" spans="2:18" x14ac:dyDescent="0.15">
      <c r="B19" s="3" t="s">
        <v>36</v>
      </c>
      <c r="C19" s="4" t="s">
        <v>4</v>
      </c>
      <c r="D19" s="6">
        <v>85203</v>
      </c>
      <c r="E19" s="16">
        <f>(D19/D13)*100</f>
        <v>1.5805812030248143</v>
      </c>
      <c r="F19" s="17">
        <f>D19*C12</f>
        <v>2.0273250958305677</v>
      </c>
      <c r="G19" s="4"/>
      <c r="H19" s="3" t="s">
        <v>36</v>
      </c>
      <c r="I19" s="4" t="s">
        <v>4</v>
      </c>
      <c r="J19" s="6">
        <v>85063</v>
      </c>
      <c r="K19" s="16">
        <f>(J19/J13)*100</f>
        <v>1.5826172022897094</v>
      </c>
      <c r="L19" s="17">
        <f>J19*I12</f>
        <v>2.0849387727090014</v>
      </c>
      <c r="M19" s="4"/>
      <c r="N19" s="3" t="s">
        <v>36</v>
      </c>
      <c r="O19" s="4" t="s">
        <v>3</v>
      </c>
      <c r="P19" s="6">
        <v>872</v>
      </c>
      <c r="Q19" s="16">
        <f>(P19/P13)*100</f>
        <v>5.5130555731175317</v>
      </c>
      <c r="R19" s="17">
        <f>P19*O12</f>
        <v>1.2077562326869806</v>
      </c>
    </row>
    <row r="20" spans="2:18" x14ac:dyDescent="0.15">
      <c r="B20" s="3" t="s">
        <v>37</v>
      </c>
      <c r="C20" s="4" t="s">
        <v>9</v>
      </c>
      <c r="D20" s="6">
        <v>75488</v>
      </c>
      <c r="E20" s="16">
        <f>(D20/D13)*100</f>
        <v>1.4003604785504875</v>
      </c>
      <c r="F20" s="17">
        <f>D20*C12</f>
        <v>1.7961658255467283</v>
      </c>
      <c r="G20" s="4"/>
      <c r="H20" s="3" t="s">
        <v>37</v>
      </c>
      <c r="I20" s="4" t="s">
        <v>9</v>
      </c>
      <c r="J20" s="6">
        <v>74080</v>
      </c>
      <c r="K20" s="16">
        <f>(J20/J13)*100</f>
        <v>1.378275893697867</v>
      </c>
      <c r="L20" s="17">
        <f>J20*I12</f>
        <v>1.8157396786179987</v>
      </c>
      <c r="M20" s="4"/>
      <c r="N20" s="3" t="s">
        <v>37</v>
      </c>
      <c r="O20" s="4" t="s">
        <v>6</v>
      </c>
      <c r="P20" s="6">
        <v>324</v>
      </c>
      <c r="Q20" s="16">
        <f>(P20/P13)*100</f>
        <v>2.0484289056078899</v>
      </c>
      <c r="R20" s="17">
        <f>P20*O12</f>
        <v>0.44875346260387811</v>
      </c>
    </row>
    <row r="21" spans="2:18" x14ac:dyDescent="0.15">
      <c r="B21" s="3" t="s">
        <v>38</v>
      </c>
      <c r="C21" s="4" t="s">
        <v>16</v>
      </c>
      <c r="D21" s="6">
        <v>64908</v>
      </c>
      <c r="E21" s="16">
        <f>(D21/D13)*100</f>
        <v>1.2040933385671237</v>
      </c>
      <c r="F21" s="17">
        <f>D21*C12</f>
        <v>1.544424695376577</v>
      </c>
      <c r="G21" s="4"/>
      <c r="H21" s="3" t="s">
        <v>38</v>
      </c>
      <c r="I21" s="4" t="s">
        <v>16</v>
      </c>
      <c r="J21" s="6">
        <v>63843</v>
      </c>
      <c r="K21" s="16">
        <f>(J21/J13)*100</f>
        <v>1.1878140912709627</v>
      </c>
      <c r="L21" s="17">
        <f>J21*I12</f>
        <v>1.5648254360422367</v>
      </c>
      <c r="M21" s="4"/>
      <c r="N21" s="3" t="s">
        <v>38</v>
      </c>
      <c r="O21" s="4" t="s">
        <v>15</v>
      </c>
      <c r="P21" s="6">
        <v>273</v>
      </c>
      <c r="Q21" s="16">
        <f>(P21/P13)*100</f>
        <v>1.7259910223177595</v>
      </c>
      <c r="R21" s="17">
        <f>P21*O12</f>
        <v>0.37811634349030471</v>
      </c>
    </row>
    <row r="22" spans="2:18" x14ac:dyDescent="0.15">
      <c r="B22" s="3" t="s">
        <v>39</v>
      </c>
      <c r="C22" s="4" t="s">
        <v>10</v>
      </c>
      <c r="D22" s="6">
        <v>57289</v>
      </c>
      <c r="E22" s="16">
        <f>(D22/D13)*100</f>
        <v>1.0627550267019774</v>
      </c>
      <c r="F22" s="17">
        <f>D22*C12</f>
        <v>1.3631377699733271</v>
      </c>
      <c r="G22" s="4"/>
      <c r="H22" s="3" t="s">
        <v>39</v>
      </c>
      <c r="I22" s="4" t="s">
        <v>10</v>
      </c>
      <c r="J22" s="6">
        <v>57283</v>
      </c>
      <c r="K22" s="16">
        <f>(J22/J13)*100</f>
        <v>1.0657637421530091</v>
      </c>
      <c r="L22" s="17">
        <f>J22*I12</f>
        <v>1.4040363932272519</v>
      </c>
      <c r="M22" s="4"/>
      <c r="N22" s="3" t="s">
        <v>39</v>
      </c>
      <c r="O22" s="4" t="s">
        <v>14</v>
      </c>
      <c r="P22" s="6">
        <v>241</v>
      </c>
      <c r="Q22" s="16">
        <f>(P22/P13)*100</f>
        <v>1.523677056331795</v>
      </c>
      <c r="R22" s="17">
        <f>P22*O12</f>
        <v>0.33379501385041549</v>
      </c>
    </row>
    <row r="23" spans="2:18" ht="12" thickBot="1" x14ac:dyDescent="0.2">
      <c r="B23" s="8" t="s">
        <v>40</v>
      </c>
      <c r="C23" s="9" t="s">
        <v>13</v>
      </c>
      <c r="D23" s="10">
        <v>30646</v>
      </c>
      <c r="E23" s="26">
        <f>(D23/D13)*100</f>
        <v>0.56850687825426871</v>
      </c>
      <c r="F23" s="19">
        <f>D23*C12</f>
        <v>0.72919269141724563</v>
      </c>
      <c r="G23" s="9"/>
      <c r="H23" s="8" t="s">
        <v>40</v>
      </c>
      <c r="I23" s="9" t="s">
        <v>13</v>
      </c>
      <c r="J23" s="10">
        <v>30605</v>
      </c>
      <c r="K23" s="26">
        <f>(J23/J13)*100</f>
        <v>0.56941325224923356</v>
      </c>
      <c r="L23" s="19">
        <f>J23*I12</f>
        <v>0.75014461209643424</v>
      </c>
      <c r="M23" s="9"/>
      <c r="N23" s="8" t="s">
        <v>40</v>
      </c>
      <c r="O23" s="9" t="s">
        <v>17</v>
      </c>
      <c r="P23" s="10">
        <v>165</v>
      </c>
      <c r="Q23" s="26">
        <f>(P23/P13)*100</f>
        <v>1.0431813871151294</v>
      </c>
      <c r="R23" s="19">
        <f>P23*O12</f>
        <v>0.22853185595567868</v>
      </c>
    </row>
    <row r="25" spans="2:18" ht="12" thickBot="1" x14ac:dyDescent="0.2"/>
    <row r="26" spans="2:18" ht="15" customHeight="1" x14ac:dyDescent="0.15">
      <c r="B26" s="58" t="s">
        <v>20</v>
      </c>
      <c r="C26" s="59"/>
      <c r="D26" s="59"/>
      <c r="E26" s="59"/>
      <c r="F26" s="67"/>
      <c r="G26" s="2"/>
      <c r="H26" s="61" t="s">
        <v>23</v>
      </c>
      <c r="I26" s="62"/>
      <c r="J26" s="62"/>
      <c r="K26" s="62"/>
      <c r="L26" s="63"/>
      <c r="M26" s="15"/>
      <c r="N26" s="64" t="s">
        <v>25</v>
      </c>
      <c r="O26" s="65"/>
      <c r="P26" s="65"/>
      <c r="Q26" s="65"/>
      <c r="R26" s="66"/>
    </row>
    <row r="27" spans="2:18" x14ac:dyDescent="0.15">
      <c r="B27" s="3"/>
      <c r="C27" s="4"/>
      <c r="D27" s="4"/>
      <c r="E27" s="4"/>
      <c r="F27" s="11"/>
      <c r="G27" s="4"/>
      <c r="H27" s="12"/>
      <c r="I27" s="4"/>
      <c r="J27" s="4"/>
      <c r="K27" s="4"/>
      <c r="L27" s="11"/>
      <c r="M27" s="4"/>
      <c r="N27" s="12"/>
      <c r="O27" s="4"/>
      <c r="P27" s="4"/>
      <c r="Q27" s="4"/>
      <c r="R27" s="5"/>
    </row>
    <row r="28" spans="2:18" x14ac:dyDescent="0.15">
      <c r="B28" s="3" t="s">
        <v>28</v>
      </c>
      <c r="C28" s="6">
        <v>9557</v>
      </c>
      <c r="D28" s="4"/>
      <c r="E28" s="4"/>
      <c r="F28" s="11"/>
      <c r="G28" s="4"/>
      <c r="H28" s="3" t="s">
        <v>28</v>
      </c>
      <c r="I28" s="6">
        <v>9219</v>
      </c>
      <c r="J28" s="4"/>
      <c r="K28" s="4"/>
      <c r="L28" s="11"/>
      <c r="M28" s="4"/>
      <c r="N28" s="3" t="s">
        <v>28</v>
      </c>
      <c r="O28" s="4">
        <v>329</v>
      </c>
      <c r="P28" s="4"/>
      <c r="Q28" s="4"/>
      <c r="R28" s="5"/>
    </row>
    <row r="29" spans="2:18" x14ac:dyDescent="0.15">
      <c r="B29" s="3" t="s">
        <v>29</v>
      </c>
      <c r="C29" s="13">
        <v>5.9</v>
      </c>
      <c r="D29" s="4"/>
      <c r="E29" s="4"/>
      <c r="F29" s="11"/>
      <c r="G29" s="4"/>
      <c r="H29" s="3" t="s">
        <v>29</v>
      </c>
      <c r="I29" s="13">
        <v>6</v>
      </c>
      <c r="J29" s="4"/>
      <c r="K29" s="4"/>
      <c r="L29" s="11"/>
      <c r="M29" s="4"/>
      <c r="N29" s="3" t="s">
        <v>29</v>
      </c>
      <c r="O29" s="14">
        <v>3.6</v>
      </c>
      <c r="P29" s="4"/>
      <c r="Q29" s="4"/>
      <c r="R29" s="5"/>
    </row>
    <row r="30" spans="2:18" x14ac:dyDescent="0.15">
      <c r="B30" s="3" t="s">
        <v>51</v>
      </c>
      <c r="C30" s="6">
        <v>7604</v>
      </c>
      <c r="D30" s="4"/>
      <c r="E30" s="4"/>
      <c r="F30" s="11"/>
      <c r="G30" s="4"/>
      <c r="H30" s="3" t="s">
        <v>51</v>
      </c>
      <c r="I30" s="6">
        <v>7267</v>
      </c>
      <c r="J30" s="4"/>
      <c r="K30" s="4"/>
      <c r="L30" s="11"/>
      <c r="M30" s="4"/>
      <c r="N30" s="3" t="s">
        <v>51</v>
      </c>
      <c r="O30" s="4">
        <v>329</v>
      </c>
      <c r="P30" s="4"/>
      <c r="Q30" s="4"/>
      <c r="R30" s="5"/>
    </row>
    <row r="31" spans="2:18" x14ac:dyDescent="0.15">
      <c r="B31" s="3" t="s">
        <v>41</v>
      </c>
      <c r="C31" s="6">
        <v>228</v>
      </c>
      <c r="D31" s="4"/>
      <c r="E31" s="4"/>
      <c r="F31" s="11"/>
      <c r="G31" s="4"/>
      <c r="H31" s="3" t="s">
        <v>41</v>
      </c>
      <c r="I31" s="6">
        <v>226</v>
      </c>
      <c r="J31" s="4"/>
      <c r="K31" s="4"/>
      <c r="L31" s="11"/>
      <c r="M31" s="4"/>
      <c r="N31" s="3" t="s">
        <v>41</v>
      </c>
      <c r="O31" s="4">
        <v>150</v>
      </c>
      <c r="P31" s="4"/>
      <c r="Q31" s="4"/>
      <c r="R31" s="5"/>
    </row>
    <row r="32" spans="2:18" x14ac:dyDescent="0.15">
      <c r="B32" s="3" t="s">
        <v>30</v>
      </c>
      <c r="C32" s="20">
        <f>1/(C29*C30)</f>
        <v>2.2289785037313096E-5</v>
      </c>
      <c r="D32" s="6"/>
      <c r="E32" s="6"/>
      <c r="F32" s="11"/>
      <c r="G32" s="4"/>
      <c r="H32" s="3" t="s">
        <v>30</v>
      </c>
      <c r="I32" s="20">
        <f>1/(I29*I30)</f>
        <v>2.2934727764781433E-5</v>
      </c>
      <c r="J32" s="6"/>
      <c r="K32" s="6"/>
      <c r="L32" s="11"/>
      <c r="M32" s="4"/>
      <c r="N32" s="3" t="s">
        <v>30</v>
      </c>
      <c r="O32" s="20">
        <f>1/(O29*O30)</f>
        <v>8.4430935494765277E-4</v>
      </c>
      <c r="P32" s="6"/>
      <c r="Q32" s="6"/>
      <c r="R32" s="7"/>
    </row>
    <row r="33" spans="2:18" x14ac:dyDescent="0.15">
      <c r="B33" s="3" t="s">
        <v>42</v>
      </c>
      <c r="C33" s="4"/>
      <c r="D33" s="6">
        <v>6414845</v>
      </c>
      <c r="E33" s="6"/>
      <c r="F33" s="18">
        <f>D33*C32</f>
        <v>142.98551609768273</v>
      </c>
      <c r="G33" s="4"/>
      <c r="H33" s="3" t="s">
        <v>42</v>
      </c>
      <c r="I33" s="4"/>
      <c r="J33" s="6">
        <v>6392933</v>
      </c>
      <c r="K33" s="6"/>
      <c r="L33" s="18">
        <f>J33*I32</f>
        <v>146.62017797348747</v>
      </c>
      <c r="M33" s="4"/>
      <c r="N33" s="3" t="s">
        <v>42</v>
      </c>
      <c r="O33" s="4"/>
      <c r="P33" s="6">
        <v>21362</v>
      </c>
      <c r="Q33" s="6"/>
      <c r="R33" s="18">
        <f>P33*O32</f>
        <v>18.036136440391758</v>
      </c>
    </row>
    <row r="34" spans="2:18" x14ac:dyDescent="0.15">
      <c r="B34" s="3" t="s">
        <v>31</v>
      </c>
      <c r="C34" s="4" t="s">
        <v>0</v>
      </c>
      <c r="D34" s="6">
        <v>5332078</v>
      </c>
      <c r="E34" s="16">
        <f>(D34/D33)*100</f>
        <v>83.120917185060591</v>
      </c>
      <c r="F34" s="17">
        <f>D34*C32</f>
        <v>118.85087242218634</v>
      </c>
      <c r="G34" s="4"/>
      <c r="H34" s="3" t="s">
        <v>31</v>
      </c>
      <c r="I34" s="4" t="s">
        <v>0</v>
      </c>
      <c r="J34" s="6">
        <v>5326548</v>
      </c>
      <c r="K34" s="16">
        <f>(J34/J33)*100</f>
        <v>83.319315250136356</v>
      </c>
      <c r="L34" s="17">
        <f>J34*I32</f>
        <v>122.16292830604101</v>
      </c>
      <c r="M34" s="4"/>
      <c r="N34" s="3" t="s">
        <v>31</v>
      </c>
      <c r="O34" s="6" t="s">
        <v>0</v>
      </c>
      <c r="P34" s="6">
        <v>5432</v>
      </c>
      <c r="Q34" s="16">
        <f>(P34/P33)*100</f>
        <v>25.428330680647882</v>
      </c>
      <c r="R34" s="17">
        <f>P34*O32</f>
        <v>4.5862884160756501</v>
      </c>
    </row>
    <row r="35" spans="2:18" x14ac:dyDescent="0.15">
      <c r="B35" s="3" t="s">
        <v>32</v>
      </c>
      <c r="C35" s="4" t="s">
        <v>1</v>
      </c>
      <c r="D35" s="6">
        <v>257780</v>
      </c>
      <c r="E35" s="16">
        <f>(D35/D33)*100</f>
        <v>4.0184914834263337</v>
      </c>
      <c r="F35" s="17">
        <f>D35*C32</f>
        <v>5.7458607869185698</v>
      </c>
      <c r="G35" s="4"/>
      <c r="H35" s="3" t="s">
        <v>32</v>
      </c>
      <c r="I35" s="4" t="s">
        <v>1</v>
      </c>
      <c r="J35" s="6">
        <v>253755</v>
      </c>
      <c r="K35" s="16">
        <f>(J35/J33)*100</f>
        <v>3.9693048558462918</v>
      </c>
      <c r="L35" s="17">
        <f>J35*I32</f>
        <v>5.8198018439521126</v>
      </c>
      <c r="M35" s="4"/>
      <c r="N35" s="3" t="s">
        <v>32</v>
      </c>
      <c r="O35" s="6" t="s">
        <v>9</v>
      </c>
      <c r="P35" s="6">
        <v>4308</v>
      </c>
      <c r="Q35" s="16">
        <f>(P35/P33)*100</f>
        <v>20.166651062634585</v>
      </c>
      <c r="R35" s="17">
        <f>P35*O32</f>
        <v>3.637284701114488</v>
      </c>
    </row>
    <row r="36" spans="2:18" x14ac:dyDescent="0.15">
      <c r="B36" s="3" t="s">
        <v>33</v>
      </c>
      <c r="C36" s="4" t="s">
        <v>3</v>
      </c>
      <c r="D36" s="6">
        <v>234035</v>
      </c>
      <c r="E36" s="16">
        <f>(D36/D33)*100</f>
        <v>3.6483344492345493</v>
      </c>
      <c r="F36" s="17">
        <f>D36*C32</f>
        <v>5.2165898412075702</v>
      </c>
      <c r="G36" s="4"/>
      <c r="H36" s="3" t="s">
        <v>33</v>
      </c>
      <c r="I36" s="4" t="s">
        <v>3</v>
      </c>
      <c r="J36" s="6">
        <v>232477</v>
      </c>
      <c r="K36" s="16">
        <f>(J36/J33)*100</f>
        <v>3.6364685817918003</v>
      </c>
      <c r="L36" s="17">
        <f>J36*I32</f>
        <v>5.3317967065730931</v>
      </c>
      <c r="M36" s="4"/>
      <c r="N36" s="3" t="s">
        <v>33</v>
      </c>
      <c r="O36" s="6" t="s">
        <v>1</v>
      </c>
      <c r="P36" s="6">
        <v>3970</v>
      </c>
      <c r="Q36" s="16">
        <f>(P36/P33)*100</f>
        <v>18.584402209530943</v>
      </c>
      <c r="R36" s="17">
        <f>P36*O32</f>
        <v>3.3519081391421817</v>
      </c>
    </row>
    <row r="37" spans="2:18" x14ac:dyDescent="0.15">
      <c r="B37" s="3" t="s">
        <v>34</v>
      </c>
      <c r="C37" s="4" t="s">
        <v>12</v>
      </c>
      <c r="D37" s="6">
        <v>130317</v>
      </c>
      <c r="E37" s="16">
        <f>(D37/D33)*100</f>
        <v>2.0314910180994241</v>
      </c>
      <c r="F37" s="17">
        <f>D37*C32</f>
        <v>2.9047379167075307</v>
      </c>
      <c r="G37" s="4"/>
      <c r="H37" s="3" t="s">
        <v>34</v>
      </c>
      <c r="I37" s="4" t="s">
        <v>12</v>
      </c>
      <c r="J37" s="6">
        <v>130305</v>
      </c>
      <c r="K37" s="16">
        <f>(J37/J33)*100</f>
        <v>2.0382663168845974</v>
      </c>
      <c r="L37" s="17">
        <f>J37*I32</f>
        <v>2.9885097013898445</v>
      </c>
      <c r="M37" s="4"/>
      <c r="N37" s="3" t="s">
        <v>34</v>
      </c>
      <c r="O37" s="6" t="s">
        <v>3</v>
      </c>
      <c r="P37" s="6">
        <v>1540</v>
      </c>
      <c r="Q37" s="16">
        <f>(P37/P33)*100</f>
        <v>7.2090628218331618</v>
      </c>
      <c r="R37" s="17">
        <f>P37*O32</f>
        <v>1.3002364066193852</v>
      </c>
    </row>
    <row r="38" spans="2:18" x14ac:dyDescent="0.15">
      <c r="B38" s="3" t="s">
        <v>35</v>
      </c>
      <c r="C38" s="4" t="s">
        <v>9</v>
      </c>
      <c r="D38" s="6">
        <v>93453</v>
      </c>
      <c r="E38" s="16">
        <f>(D38/D33)*100</f>
        <v>1.4568239762613127</v>
      </c>
      <c r="F38" s="17">
        <f>D38*C32</f>
        <v>2.0830472810920209</v>
      </c>
      <c r="G38" s="4"/>
      <c r="H38" s="3" t="s">
        <v>35</v>
      </c>
      <c r="I38" s="4" t="s">
        <v>9</v>
      </c>
      <c r="J38" s="6">
        <v>89086</v>
      </c>
      <c r="K38" s="16">
        <f>(J38/J33)*100</f>
        <v>1.3935074870955162</v>
      </c>
      <c r="L38" s="17">
        <f>J38*I32</f>
        <v>2.0431631576533187</v>
      </c>
      <c r="M38" s="4"/>
      <c r="N38" s="3" t="s">
        <v>35</v>
      </c>
      <c r="O38" s="6" t="s">
        <v>15</v>
      </c>
      <c r="P38" s="6">
        <v>550</v>
      </c>
      <c r="Q38" s="16">
        <f>(P38/P33)*100</f>
        <v>2.5746652935118437</v>
      </c>
      <c r="R38" s="17">
        <f>P38*O32</f>
        <v>0.46437014522120901</v>
      </c>
    </row>
    <row r="39" spans="2:18" x14ac:dyDescent="0.15">
      <c r="B39" s="3" t="s">
        <v>36</v>
      </c>
      <c r="C39" s="4" t="s">
        <v>4</v>
      </c>
      <c r="D39" s="6">
        <v>82800</v>
      </c>
      <c r="E39" s="16">
        <f>(D39/D33)*100</f>
        <v>1.2907560510035707</v>
      </c>
      <c r="F39" s="17">
        <f>D39*C32</f>
        <v>1.8455942010895243</v>
      </c>
      <c r="G39" s="4"/>
      <c r="H39" s="3" t="s">
        <v>36</v>
      </c>
      <c r="I39" s="4" t="s">
        <v>4</v>
      </c>
      <c r="J39" s="6">
        <v>82712</v>
      </c>
      <c r="K39" s="16">
        <f>(J39/J33)*100</f>
        <v>1.2938036422405803</v>
      </c>
      <c r="L39" s="17">
        <f>J39*I32</f>
        <v>1.8969772028806018</v>
      </c>
      <c r="M39" s="4"/>
      <c r="N39" s="3" t="s">
        <v>36</v>
      </c>
      <c r="O39" s="4" t="s">
        <v>2</v>
      </c>
      <c r="P39" s="6">
        <v>547</v>
      </c>
      <c r="Q39" s="16">
        <f>(P39/P33)*100</f>
        <v>2.5606216646381426</v>
      </c>
      <c r="R39" s="17">
        <f>P39*O32</f>
        <v>0.46183721715636605</v>
      </c>
    </row>
    <row r="40" spans="2:18" x14ac:dyDescent="0.15">
      <c r="B40" s="3" t="s">
        <v>37</v>
      </c>
      <c r="C40" s="4" t="s">
        <v>10</v>
      </c>
      <c r="D40" s="6">
        <v>60209</v>
      </c>
      <c r="E40" s="16">
        <f>(D40/D33)*100</f>
        <v>0.93858853955161825</v>
      </c>
      <c r="F40" s="17">
        <f>D40*C32</f>
        <v>1.3420456673115841</v>
      </c>
      <c r="G40" s="4"/>
      <c r="H40" s="3" t="s">
        <v>37</v>
      </c>
      <c r="I40" s="4" t="s">
        <v>10</v>
      </c>
      <c r="J40" s="6">
        <v>60197</v>
      </c>
      <c r="K40" s="16">
        <f>(J40/J33)*100</f>
        <v>0.94161787711524592</v>
      </c>
      <c r="L40" s="17">
        <f>J40*I32</f>
        <v>1.380601807256548</v>
      </c>
      <c r="M40" s="4"/>
      <c r="N40" s="3" t="s">
        <v>37</v>
      </c>
      <c r="O40" s="4" t="s">
        <v>18</v>
      </c>
      <c r="P40" s="6">
        <v>334</v>
      </c>
      <c r="Q40" s="16">
        <f>(P40/P33)*100</f>
        <v>1.5635240146053739</v>
      </c>
      <c r="R40" s="17">
        <f>P40*O32</f>
        <v>0.28199932455251603</v>
      </c>
    </row>
    <row r="41" spans="2:18" x14ac:dyDescent="0.15">
      <c r="B41" s="3" t="s">
        <v>38</v>
      </c>
      <c r="C41" s="4" t="s">
        <v>6</v>
      </c>
      <c r="D41" s="6">
        <v>30398</v>
      </c>
      <c r="E41" s="16">
        <f>(D41/D33)*100</f>
        <v>0.47386959466674566</v>
      </c>
      <c r="F41" s="17">
        <f>D41*C32</f>
        <v>0.67756488556424344</v>
      </c>
      <c r="G41" s="4"/>
      <c r="H41" s="3" t="s">
        <v>38</v>
      </c>
      <c r="I41" s="4" t="s">
        <v>6</v>
      </c>
      <c r="J41" s="6">
        <v>30064</v>
      </c>
      <c r="K41" s="16">
        <f>(J41/J33)*100</f>
        <v>0.470269280156698</v>
      </c>
      <c r="L41" s="17">
        <f>J41*I32</f>
        <v>0.68950965552038901</v>
      </c>
      <c r="M41" s="4"/>
      <c r="N41" s="3" t="s">
        <v>38</v>
      </c>
      <c r="O41" s="4" t="s">
        <v>6</v>
      </c>
      <c r="P41" s="6">
        <v>329</v>
      </c>
      <c r="Q41" s="16">
        <f>(P41/P33)*100</f>
        <v>1.5401179664825391</v>
      </c>
      <c r="R41" s="17">
        <f>P41*O32</f>
        <v>0.27777777777777773</v>
      </c>
    </row>
    <row r="42" spans="2:18" x14ac:dyDescent="0.15">
      <c r="B42" s="3" t="s">
        <v>39</v>
      </c>
      <c r="C42" s="4" t="s">
        <v>13</v>
      </c>
      <c r="D42" s="6">
        <v>29698</v>
      </c>
      <c r="E42" s="16">
        <f>(D42/D33)*100</f>
        <v>0.46295740582975892</v>
      </c>
      <c r="F42" s="17">
        <f>D42*C32</f>
        <v>0.66196203603812431</v>
      </c>
      <c r="G42" s="4"/>
      <c r="H42" s="3" t="s">
        <v>39</v>
      </c>
      <c r="I42" s="4" t="s">
        <v>13</v>
      </c>
      <c r="J42" s="6">
        <v>29614</v>
      </c>
      <c r="K42" s="16">
        <f>(J42/J33)*100</f>
        <v>0.46323025753593849</v>
      </c>
      <c r="L42" s="17">
        <f>J42*I32</f>
        <v>0.67918902802623737</v>
      </c>
      <c r="M42" s="4"/>
      <c r="N42" s="3" t="s">
        <v>39</v>
      </c>
      <c r="O42" s="4" t="s">
        <v>8</v>
      </c>
      <c r="P42" s="6">
        <v>212</v>
      </c>
      <c r="Q42" s="16">
        <f>(P42/P33)*100</f>
        <v>0.99241644040820154</v>
      </c>
      <c r="R42" s="17">
        <f>P42*O32</f>
        <v>0.17899358324890238</v>
      </c>
    </row>
    <row r="43" spans="2:18" ht="12" thickBot="1" x14ac:dyDescent="0.2">
      <c r="B43" s="8" t="s">
        <v>40</v>
      </c>
      <c r="C43" s="9" t="s">
        <v>2</v>
      </c>
      <c r="D43" s="10">
        <v>25778</v>
      </c>
      <c r="E43" s="26">
        <f>(D43/D33)*100</f>
        <v>0.40184914834263336</v>
      </c>
      <c r="F43" s="19">
        <f>D43*C32</f>
        <v>0.57458607869185696</v>
      </c>
      <c r="G43" s="9"/>
      <c r="H43" s="8" t="s">
        <v>40</v>
      </c>
      <c r="I43" s="9" t="s">
        <v>2</v>
      </c>
      <c r="J43" s="10">
        <v>25231</v>
      </c>
      <c r="K43" s="26">
        <f>(J43/J33)*100</f>
        <v>0.39467017720974079</v>
      </c>
      <c r="L43" s="19">
        <f>J43*I32</f>
        <v>0.5786661162332003</v>
      </c>
      <c r="M43" s="9"/>
      <c r="N43" s="8" t="s">
        <v>40</v>
      </c>
      <c r="O43" s="9" t="s">
        <v>11</v>
      </c>
      <c r="P43" s="10">
        <v>192</v>
      </c>
      <c r="Q43" s="26">
        <f>(P43/P33)*100</f>
        <v>0.89879224791686174</v>
      </c>
      <c r="R43" s="19">
        <f>P43*O32</f>
        <v>0.16210739614994935</v>
      </c>
    </row>
    <row r="45" spans="2:18" ht="12" thickBot="1" x14ac:dyDescent="0.2"/>
    <row r="46" spans="2:18" ht="15" customHeight="1" x14ac:dyDescent="0.15">
      <c r="B46" s="58" t="s">
        <v>61</v>
      </c>
      <c r="C46" s="59"/>
      <c r="D46" s="59"/>
      <c r="E46" s="59"/>
      <c r="F46" s="60"/>
      <c r="G46" s="2"/>
      <c r="H46" s="61" t="s">
        <v>62</v>
      </c>
      <c r="I46" s="62"/>
      <c r="J46" s="62"/>
      <c r="K46" s="62"/>
      <c r="L46" s="63"/>
      <c r="M46" s="15"/>
      <c r="N46" s="64" t="s">
        <v>63</v>
      </c>
      <c r="O46" s="65"/>
      <c r="P46" s="65"/>
      <c r="Q46" s="65"/>
      <c r="R46" s="66"/>
    </row>
    <row r="47" spans="2:18" x14ac:dyDescent="0.15">
      <c r="B47" s="3"/>
      <c r="C47" s="4"/>
      <c r="D47" s="4"/>
      <c r="E47" s="4"/>
      <c r="F47" s="5"/>
      <c r="G47" s="4"/>
      <c r="H47" s="12"/>
      <c r="I47" s="4"/>
      <c r="J47" s="4"/>
      <c r="K47" s="4"/>
      <c r="L47" s="11"/>
      <c r="M47" s="4"/>
      <c r="N47" s="12"/>
      <c r="O47" s="4"/>
      <c r="P47" s="4"/>
      <c r="Q47" s="4"/>
      <c r="R47" s="5"/>
    </row>
    <row r="48" spans="2:18" x14ac:dyDescent="0.15">
      <c r="B48" s="3" t="s">
        <v>28</v>
      </c>
      <c r="C48" s="6">
        <v>10112</v>
      </c>
      <c r="D48" s="4"/>
      <c r="E48" s="4"/>
      <c r="F48" s="5"/>
      <c r="G48" s="4"/>
      <c r="H48" s="3" t="s">
        <v>28</v>
      </c>
      <c r="I48" s="6">
        <v>9727</v>
      </c>
      <c r="J48" s="4"/>
      <c r="K48" s="4"/>
      <c r="L48" s="11"/>
      <c r="M48" s="4"/>
      <c r="N48" s="3" t="s">
        <v>28</v>
      </c>
      <c r="O48" s="4">
        <v>375</v>
      </c>
      <c r="P48" s="4"/>
      <c r="Q48" s="4"/>
      <c r="R48" s="5"/>
    </row>
    <row r="49" spans="2:18" x14ac:dyDescent="0.15">
      <c r="B49" s="3" t="s">
        <v>29</v>
      </c>
      <c r="C49" s="13">
        <v>5.7</v>
      </c>
      <c r="D49" s="4"/>
      <c r="E49" s="4"/>
      <c r="F49" s="5"/>
      <c r="G49" s="4"/>
      <c r="H49" s="3" t="s">
        <v>29</v>
      </c>
      <c r="I49" s="13">
        <v>5.7</v>
      </c>
      <c r="J49" s="4"/>
      <c r="K49" s="4"/>
      <c r="L49" s="11"/>
      <c r="M49" s="4"/>
      <c r="N49" s="3" t="s">
        <v>29</v>
      </c>
      <c r="O49" s="14">
        <v>3.5</v>
      </c>
      <c r="P49" s="4"/>
      <c r="Q49" s="4"/>
      <c r="R49" s="5"/>
    </row>
    <row r="50" spans="2:18" x14ac:dyDescent="0.15">
      <c r="B50" s="3" t="s">
        <v>51</v>
      </c>
      <c r="C50" s="6">
        <v>8094</v>
      </c>
      <c r="D50" s="4"/>
      <c r="E50" s="4"/>
      <c r="F50" s="5"/>
      <c r="G50" s="4"/>
      <c r="H50" s="3" t="s">
        <v>51</v>
      </c>
      <c r="I50" s="6">
        <v>7710</v>
      </c>
      <c r="J50" s="4"/>
      <c r="K50" s="4"/>
      <c r="L50" s="11"/>
      <c r="M50" s="4"/>
      <c r="N50" s="3" t="s">
        <v>51</v>
      </c>
      <c r="O50" s="4">
        <v>375</v>
      </c>
      <c r="P50" s="4"/>
      <c r="Q50" s="4"/>
      <c r="R50" s="5"/>
    </row>
    <row r="51" spans="2:18" x14ac:dyDescent="0.15">
      <c r="B51" s="3" t="s">
        <v>41</v>
      </c>
      <c r="C51" s="6">
        <v>186</v>
      </c>
      <c r="D51" s="4"/>
      <c r="E51" s="4"/>
      <c r="F51" s="5"/>
      <c r="G51" s="4"/>
      <c r="H51" s="3" t="s">
        <v>41</v>
      </c>
      <c r="I51" s="6">
        <v>184</v>
      </c>
      <c r="J51" s="4"/>
      <c r="K51" s="4"/>
      <c r="L51" s="11"/>
      <c r="M51" s="4"/>
      <c r="N51" s="3" t="s">
        <v>41</v>
      </c>
      <c r="O51" s="4">
        <v>127</v>
      </c>
      <c r="P51" s="4"/>
      <c r="Q51" s="4"/>
      <c r="R51" s="5"/>
    </row>
    <row r="52" spans="2:18" x14ac:dyDescent="0.15">
      <c r="B52" s="3" t="s">
        <v>30</v>
      </c>
      <c r="C52" s="20">
        <f>1/(C49*C50)</f>
        <v>2.1675141647050661E-5</v>
      </c>
      <c r="D52" s="6"/>
      <c r="E52" s="6"/>
      <c r="F52" s="5"/>
      <c r="G52" s="4"/>
      <c r="H52" s="3" t="s">
        <v>30</v>
      </c>
      <c r="I52" s="20">
        <f>1/(I49*I50)</f>
        <v>2.2754681775775364E-5</v>
      </c>
      <c r="J52" s="6"/>
      <c r="K52" s="6"/>
      <c r="L52" s="11"/>
      <c r="M52" s="4"/>
      <c r="N52" s="3" t="s">
        <v>30</v>
      </c>
      <c r="O52" s="20">
        <f>1/(O49*O50)</f>
        <v>7.6190476190476193E-4</v>
      </c>
      <c r="P52" s="6"/>
      <c r="Q52" s="6"/>
      <c r="R52" s="7"/>
    </row>
    <row r="53" spans="2:18" x14ac:dyDescent="0.15">
      <c r="B53" s="3" t="s">
        <v>42</v>
      </c>
      <c r="C53" s="4"/>
      <c r="D53" s="6">
        <v>3877103</v>
      </c>
      <c r="E53" s="6"/>
      <c r="F53" s="27">
        <f>D53*C52</f>
        <v>84.036756705205065</v>
      </c>
      <c r="G53" s="4"/>
      <c r="H53" s="3" t="s">
        <v>42</v>
      </c>
      <c r="I53" s="4"/>
      <c r="J53" s="6">
        <v>3862389</v>
      </c>
      <c r="K53" s="6"/>
      <c r="L53" s="18">
        <f>J53*I52</f>
        <v>87.887432589255241</v>
      </c>
      <c r="M53" s="4"/>
      <c r="N53" s="3" t="s">
        <v>42</v>
      </c>
      <c r="O53" s="4"/>
      <c r="P53" s="6">
        <v>14275</v>
      </c>
      <c r="Q53" s="6"/>
      <c r="R53" s="18">
        <f>P53*O52</f>
        <v>10.876190476190477</v>
      </c>
    </row>
    <row r="54" spans="2:18" x14ac:dyDescent="0.15">
      <c r="B54" s="3" t="s">
        <v>31</v>
      </c>
      <c r="C54" s="4" t="s">
        <v>0</v>
      </c>
      <c r="D54" s="6">
        <v>3280420</v>
      </c>
      <c r="E54" s="16">
        <f>(D54/D53)*100</f>
        <v>84.610081290076636</v>
      </c>
      <c r="F54" s="28">
        <f>D54*C52</f>
        <v>71.103568161817932</v>
      </c>
      <c r="G54" s="4"/>
      <c r="H54" s="3" t="s">
        <v>31</v>
      </c>
      <c r="I54" s="4" t="s">
        <v>0</v>
      </c>
      <c r="J54" s="6">
        <v>3276574</v>
      </c>
      <c r="K54" s="16">
        <f>(J54/J53)*100</f>
        <v>84.832832736422986</v>
      </c>
      <c r="L54" s="17">
        <f>J54*I52</f>
        <v>74.557398684779386</v>
      </c>
      <c r="M54" s="4"/>
      <c r="N54" s="3" t="s">
        <v>31</v>
      </c>
      <c r="O54" s="6" t="s">
        <v>0</v>
      </c>
      <c r="P54" s="6">
        <v>3718</v>
      </c>
      <c r="Q54" s="16">
        <f>(P54/P53)*100</f>
        <v>26.045534150612959</v>
      </c>
      <c r="R54" s="17">
        <f>P54*O52</f>
        <v>2.832761904761905</v>
      </c>
    </row>
    <row r="55" spans="2:18" x14ac:dyDescent="0.15">
      <c r="B55" s="3" t="s">
        <v>32</v>
      </c>
      <c r="C55" s="4" t="s">
        <v>1</v>
      </c>
      <c r="D55" s="6">
        <v>174391</v>
      </c>
      <c r="E55" s="16">
        <f>(D55/D53)*100</f>
        <v>4.4979718103955451</v>
      </c>
      <c r="F55" s="28">
        <f>D55*C52</f>
        <v>3.7799496269708119</v>
      </c>
      <c r="G55" s="4"/>
      <c r="H55" s="3" t="s">
        <v>32</v>
      </c>
      <c r="I55" s="4" t="s">
        <v>1</v>
      </c>
      <c r="J55" s="6">
        <v>172050</v>
      </c>
      <c r="K55" s="16">
        <f>(J55/J53)*100</f>
        <v>4.4544969447665679</v>
      </c>
      <c r="L55" s="17">
        <f>J55*I52</f>
        <v>3.9149429995221516</v>
      </c>
      <c r="M55" s="4"/>
      <c r="N55" s="3" t="s">
        <v>32</v>
      </c>
      <c r="O55" s="22" t="s">
        <v>1</v>
      </c>
      <c r="P55" s="22">
        <v>2299</v>
      </c>
      <c r="Q55" s="16">
        <f>(P55/P53)*100</f>
        <v>16.105078809106828</v>
      </c>
      <c r="R55" s="23">
        <f>P55*O52</f>
        <v>1.7516190476190476</v>
      </c>
    </row>
    <row r="56" spans="2:18" x14ac:dyDescent="0.15">
      <c r="B56" s="3" t="s">
        <v>33</v>
      </c>
      <c r="C56" s="4" t="s">
        <v>3</v>
      </c>
      <c r="D56" s="6">
        <v>108306</v>
      </c>
      <c r="E56" s="16">
        <f>(D56/D53)*100</f>
        <v>2.7934775011135891</v>
      </c>
      <c r="F56" s="28">
        <f>D56*C52</f>
        <v>2.347547891225469</v>
      </c>
      <c r="G56" s="4"/>
      <c r="H56" s="3" t="s">
        <v>33</v>
      </c>
      <c r="I56" s="4" t="s">
        <v>3</v>
      </c>
      <c r="J56" s="6">
        <v>106990</v>
      </c>
      <c r="K56" s="16">
        <f>(J56/J53)*100</f>
        <v>2.770047242781605</v>
      </c>
      <c r="L56" s="17">
        <f>J56*I52</f>
        <v>2.4345234031902061</v>
      </c>
      <c r="M56" s="4"/>
      <c r="N56" s="3" t="s">
        <v>33</v>
      </c>
      <c r="O56" s="22" t="s">
        <v>9</v>
      </c>
      <c r="P56" s="22">
        <v>1931</v>
      </c>
      <c r="Q56" s="16">
        <f>(P56/P53)*100</f>
        <v>13.527145359019263</v>
      </c>
      <c r="R56" s="23">
        <f>P56*O52</f>
        <v>1.4712380952380952</v>
      </c>
    </row>
    <row r="57" spans="2:18" x14ac:dyDescent="0.15">
      <c r="B57" s="3" t="s">
        <v>34</v>
      </c>
      <c r="C57" s="4" t="s">
        <v>12</v>
      </c>
      <c r="D57" s="6">
        <v>72477</v>
      </c>
      <c r="E57" s="16">
        <f>(D57/D53)*100</f>
        <v>1.86935967396275</v>
      </c>
      <c r="F57" s="28">
        <f>D57*C52</f>
        <v>1.5709492411532908</v>
      </c>
      <c r="G57" s="4"/>
      <c r="H57" s="3" t="s">
        <v>34</v>
      </c>
      <c r="I57" s="4" t="s">
        <v>12</v>
      </c>
      <c r="J57" s="6">
        <v>72474</v>
      </c>
      <c r="K57" s="16">
        <f>(J57/J53)*100</f>
        <v>1.8764034383900741</v>
      </c>
      <c r="L57" s="17">
        <f>J57*I52</f>
        <v>1.6491228070175437</v>
      </c>
      <c r="M57" s="4"/>
      <c r="N57" s="3" t="s">
        <v>34</v>
      </c>
      <c r="O57" s="6" t="s">
        <v>3</v>
      </c>
      <c r="P57" s="6">
        <v>1302</v>
      </c>
      <c r="Q57" s="16">
        <f>(P57/P53)*100</f>
        <v>9.1208406304728538</v>
      </c>
      <c r="R57" s="17">
        <f>P57*O52</f>
        <v>0.99199999999999999</v>
      </c>
    </row>
    <row r="58" spans="2:18" x14ac:dyDescent="0.15">
      <c r="B58" s="3" t="s">
        <v>35</v>
      </c>
      <c r="C58" s="4" t="s">
        <v>4</v>
      </c>
      <c r="D58" s="6">
        <v>52970</v>
      </c>
      <c r="E58" s="16">
        <f>(D58/D53)*100</f>
        <v>1.3662262777130243</v>
      </c>
      <c r="F58" s="28">
        <f>D58*C52</f>
        <v>1.1481322530442735</v>
      </c>
      <c r="G58" s="4"/>
      <c r="H58" s="3" t="s">
        <v>35</v>
      </c>
      <c r="I58" s="4" t="s">
        <v>4</v>
      </c>
      <c r="J58" s="6">
        <v>52847</v>
      </c>
      <c r="K58" s="16">
        <f>(J58/J53)*100</f>
        <v>1.3682464402213241</v>
      </c>
      <c r="L58" s="17">
        <f>J58*I52</f>
        <v>1.2025166678044006</v>
      </c>
      <c r="M58" s="4"/>
      <c r="N58" s="3" t="s">
        <v>35</v>
      </c>
      <c r="O58" s="6" t="s">
        <v>2</v>
      </c>
      <c r="P58" s="6">
        <v>633</v>
      </c>
      <c r="Q58" s="16">
        <f>(P58/P53)*100</f>
        <v>4.4343257443082313</v>
      </c>
      <c r="R58" s="17">
        <f>P58*O52</f>
        <v>0.48228571428571432</v>
      </c>
    </row>
    <row r="59" spans="2:18" x14ac:dyDescent="0.15">
      <c r="B59" s="3" t="s">
        <v>36</v>
      </c>
      <c r="C59" s="4" t="s">
        <v>10</v>
      </c>
      <c r="D59" s="6">
        <v>46669</v>
      </c>
      <c r="E59" s="16">
        <f>(D59/D53)*100</f>
        <v>1.2037080263279052</v>
      </c>
      <c r="F59" s="28">
        <f>D59*C52</f>
        <v>1.0115571855262073</v>
      </c>
      <c r="G59" s="4"/>
      <c r="H59" s="3" t="s">
        <v>36</v>
      </c>
      <c r="I59" s="4" t="s">
        <v>10</v>
      </c>
      <c r="J59" s="6">
        <v>46665</v>
      </c>
      <c r="K59" s="16">
        <f>(J59/J53)*100</f>
        <v>1.2081900606075671</v>
      </c>
      <c r="L59" s="17">
        <f>J59*I52</f>
        <v>1.0618472250665574</v>
      </c>
      <c r="M59" s="4"/>
      <c r="N59" s="3" t="s">
        <v>36</v>
      </c>
      <c r="O59" s="4" t="s">
        <v>6</v>
      </c>
      <c r="P59" s="6">
        <v>494</v>
      </c>
      <c r="Q59" s="16">
        <f>(P59/P53)*100</f>
        <v>3.4605954465849389</v>
      </c>
      <c r="R59" s="17">
        <f>P59*O52</f>
        <v>0.37638095238095237</v>
      </c>
    </row>
    <row r="60" spans="2:18" x14ac:dyDescent="0.15">
      <c r="B60" s="3" t="s">
        <v>37</v>
      </c>
      <c r="C60" s="4" t="s">
        <v>9</v>
      </c>
      <c r="D60" s="6">
        <v>16812</v>
      </c>
      <c r="E60" s="16">
        <f>(D60/D53)*100</f>
        <v>0.43362273326243844</v>
      </c>
      <c r="F60" s="28">
        <f>D60*C52</f>
        <v>0.36440248137021569</v>
      </c>
      <c r="G60" s="4"/>
      <c r="H60" s="3" t="s">
        <v>37</v>
      </c>
      <c r="I60" s="4" t="s">
        <v>6</v>
      </c>
      <c r="J60" s="6">
        <v>16209</v>
      </c>
      <c r="K60" s="16">
        <f>(J60/J53)*100</f>
        <v>0.41966254564208838</v>
      </c>
      <c r="L60" s="17">
        <f>J60*I52</f>
        <v>0.3688306369035429</v>
      </c>
      <c r="M60" s="4"/>
      <c r="N60" s="3" t="s">
        <v>37</v>
      </c>
      <c r="O60" s="4" t="s">
        <v>18</v>
      </c>
      <c r="P60" s="6">
        <v>410</v>
      </c>
      <c r="Q60" s="16">
        <f>(P60/P53)*100</f>
        <v>2.8721541155866901</v>
      </c>
      <c r="R60" s="17">
        <f>P60*O52</f>
        <v>0.31238095238095237</v>
      </c>
    </row>
    <row r="61" spans="2:18" x14ac:dyDescent="0.15">
      <c r="B61" s="3" t="s">
        <v>38</v>
      </c>
      <c r="C61" s="4" t="s">
        <v>6</v>
      </c>
      <c r="D61" s="6">
        <v>16703</v>
      </c>
      <c r="E61" s="16">
        <f>(D61/D53)*100</f>
        <v>0.43081135579838864</v>
      </c>
      <c r="F61" s="28">
        <f>D61*C52</f>
        <v>0.36203989093068717</v>
      </c>
      <c r="G61" s="4"/>
      <c r="H61" s="3" t="s">
        <v>38</v>
      </c>
      <c r="I61" s="4" t="s">
        <v>9</v>
      </c>
      <c r="J61" s="6">
        <v>14841</v>
      </c>
      <c r="K61" s="16">
        <f>(J61/J53)*100</f>
        <v>0.38424405206207868</v>
      </c>
      <c r="L61" s="17">
        <f>J61*I52</f>
        <v>0.3377022322342822</v>
      </c>
      <c r="M61" s="4"/>
      <c r="N61" s="3" t="s">
        <v>38</v>
      </c>
      <c r="O61" s="4" t="s">
        <v>15</v>
      </c>
      <c r="P61" s="6">
        <v>346</v>
      </c>
      <c r="Q61" s="16">
        <f>(P61/P53)*100</f>
        <v>2.4238178633975482</v>
      </c>
      <c r="R61" s="17">
        <f>P61*O52</f>
        <v>0.26361904761904764</v>
      </c>
    </row>
    <row r="62" spans="2:18" x14ac:dyDescent="0.15">
      <c r="B62" s="3" t="s">
        <v>39</v>
      </c>
      <c r="C62" s="21" t="s">
        <v>18</v>
      </c>
      <c r="D62" s="22">
        <v>11979</v>
      </c>
      <c r="E62" s="16">
        <f>(D62/D53)*100</f>
        <v>0.30896780405369684</v>
      </c>
      <c r="F62" s="29">
        <f>D62*C52</f>
        <v>0.25964652179001985</v>
      </c>
      <c r="G62" s="4"/>
      <c r="H62" s="3" t="s">
        <v>39</v>
      </c>
      <c r="I62" s="4" t="s">
        <v>18</v>
      </c>
      <c r="J62" s="6">
        <v>11569</v>
      </c>
      <c r="K62" s="16">
        <f>(J62/J53)*100</f>
        <v>0.29952964344088595</v>
      </c>
      <c r="L62" s="17">
        <f>J62*I52</f>
        <v>0.26324891346394519</v>
      </c>
      <c r="M62" s="4"/>
      <c r="N62" s="3" t="s">
        <v>39</v>
      </c>
      <c r="O62" s="4" t="s">
        <v>8</v>
      </c>
      <c r="P62" s="6">
        <v>150</v>
      </c>
      <c r="Q62" s="16">
        <f>(P62/P53)*100</f>
        <v>1.0507880910683012</v>
      </c>
      <c r="R62" s="17">
        <f>P62*O52</f>
        <v>0.11428571428571428</v>
      </c>
    </row>
    <row r="63" spans="2:18" ht="12" thickBot="1" x14ac:dyDescent="0.2">
      <c r="B63" s="8" t="s">
        <v>40</v>
      </c>
      <c r="C63" s="24" t="s">
        <v>2</v>
      </c>
      <c r="D63" s="25">
        <v>11974</v>
      </c>
      <c r="E63" s="26">
        <f>(D63/D53)*100</f>
        <v>0.30883884178470372</v>
      </c>
      <c r="F63" s="30">
        <f>D63*C52</f>
        <v>0.2595381460817846</v>
      </c>
      <c r="G63" s="9"/>
      <c r="H63" s="8" t="s">
        <v>40</v>
      </c>
      <c r="I63" s="9" t="s">
        <v>2</v>
      </c>
      <c r="J63" s="10">
        <v>11333</v>
      </c>
      <c r="K63" s="26">
        <f>(J63/J53)*100</f>
        <v>0.29341943548410065</v>
      </c>
      <c r="L63" s="19">
        <f>J63*I52</f>
        <v>0.25787880856486223</v>
      </c>
      <c r="M63" s="9"/>
      <c r="N63" s="8" t="s">
        <v>40</v>
      </c>
      <c r="O63" s="9" t="s">
        <v>7</v>
      </c>
      <c r="P63" s="10">
        <v>134</v>
      </c>
      <c r="Q63" s="26">
        <f>(P63/P53)*100</f>
        <v>0.93870402802101582</v>
      </c>
      <c r="R63" s="19">
        <f>P63*O52</f>
        <v>0.1020952380952381</v>
      </c>
    </row>
    <row r="65" spans="2:18" ht="12" thickBot="1" x14ac:dyDescent="0.2"/>
    <row r="66" spans="2:18" ht="15" customHeight="1" x14ac:dyDescent="0.15">
      <c r="B66" s="58" t="s">
        <v>21</v>
      </c>
      <c r="C66" s="59"/>
      <c r="D66" s="59"/>
      <c r="E66" s="59"/>
      <c r="F66" s="60"/>
      <c r="G66" s="2"/>
      <c r="H66" s="61" t="s">
        <v>26</v>
      </c>
      <c r="I66" s="62"/>
      <c r="J66" s="62"/>
      <c r="K66" s="62"/>
      <c r="L66" s="63"/>
      <c r="M66" s="15"/>
      <c r="N66" s="64" t="s">
        <v>27</v>
      </c>
      <c r="O66" s="65"/>
      <c r="P66" s="65"/>
      <c r="Q66" s="65"/>
      <c r="R66" s="66"/>
    </row>
    <row r="67" spans="2:18" x14ac:dyDescent="0.15">
      <c r="B67" s="3"/>
      <c r="C67" s="4"/>
      <c r="D67" s="4"/>
      <c r="E67" s="4"/>
      <c r="F67" s="5"/>
      <c r="G67" s="4"/>
      <c r="H67" s="12"/>
      <c r="I67" s="4"/>
      <c r="J67" s="4"/>
      <c r="K67" s="4"/>
      <c r="L67" s="11"/>
      <c r="M67" s="4"/>
      <c r="N67" s="12"/>
      <c r="O67" s="4"/>
      <c r="P67" s="4"/>
      <c r="Q67" s="4"/>
      <c r="R67" s="5"/>
    </row>
    <row r="68" spans="2:18" x14ac:dyDescent="0.15">
      <c r="B68" s="3" t="s">
        <v>28</v>
      </c>
      <c r="C68" s="6">
        <v>10563</v>
      </c>
      <c r="D68" s="4"/>
      <c r="E68" s="4"/>
      <c r="F68" s="5"/>
      <c r="G68" s="4"/>
      <c r="H68" s="3" t="s">
        <v>28</v>
      </c>
      <c r="I68" s="6">
        <v>10117</v>
      </c>
      <c r="J68" s="4"/>
      <c r="K68" s="4"/>
      <c r="L68" s="11"/>
      <c r="M68" s="4"/>
      <c r="N68" s="3" t="s">
        <v>28</v>
      </c>
      <c r="O68" s="4">
        <v>434</v>
      </c>
      <c r="P68" s="4"/>
      <c r="Q68" s="4"/>
      <c r="R68" s="5"/>
    </row>
    <row r="69" spans="2:18" x14ac:dyDescent="0.15">
      <c r="B69" s="3" t="s">
        <v>29</v>
      </c>
      <c r="C69" s="13">
        <v>5.6</v>
      </c>
      <c r="D69" s="4"/>
      <c r="E69" s="4"/>
      <c r="F69" s="5"/>
      <c r="G69" s="4"/>
      <c r="H69" s="3" t="s">
        <v>29</v>
      </c>
      <c r="I69" s="13">
        <v>5.7</v>
      </c>
      <c r="J69" s="4"/>
      <c r="K69" s="4"/>
      <c r="L69" s="11"/>
      <c r="M69" s="4"/>
      <c r="N69" s="3" t="s">
        <v>29</v>
      </c>
      <c r="O69" s="14">
        <v>3.3</v>
      </c>
      <c r="P69" s="4"/>
      <c r="Q69" s="4"/>
      <c r="R69" s="5"/>
    </row>
    <row r="70" spans="2:18" x14ac:dyDescent="0.15">
      <c r="B70" s="3" t="s">
        <v>51</v>
      </c>
      <c r="C70" s="6">
        <v>8532</v>
      </c>
      <c r="D70" s="4"/>
      <c r="E70" s="4"/>
      <c r="F70" s="5"/>
      <c r="G70" s="4"/>
      <c r="H70" s="3" t="s">
        <v>51</v>
      </c>
      <c r="I70" s="6">
        <v>8091</v>
      </c>
      <c r="J70" s="4"/>
      <c r="K70" s="4"/>
      <c r="L70" s="11"/>
      <c r="M70" s="4"/>
      <c r="N70" s="3" t="s">
        <v>51</v>
      </c>
      <c r="O70" s="4">
        <v>430</v>
      </c>
      <c r="P70" s="4"/>
      <c r="Q70" s="4"/>
      <c r="R70" s="5"/>
    </row>
    <row r="71" spans="2:18" x14ac:dyDescent="0.15">
      <c r="B71" s="3" t="s">
        <v>41</v>
      </c>
      <c r="C71" s="6">
        <v>194</v>
      </c>
      <c r="D71" s="4"/>
      <c r="E71" s="4"/>
      <c r="F71" s="5"/>
      <c r="G71" s="4"/>
      <c r="H71" s="3" t="s">
        <v>41</v>
      </c>
      <c r="I71" s="6">
        <v>193</v>
      </c>
      <c r="J71" s="4"/>
      <c r="K71" s="4"/>
      <c r="L71" s="11"/>
      <c r="M71" s="4"/>
      <c r="N71" s="3" t="s">
        <v>41</v>
      </c>
      <c r="O71" s="4">
        <v>141</v>
      </c>
      <c r="P71" s="4"/>
      <c r="Q71" s="4"/>
      <c r="R71" s="5"/>
    </row>
    <row r="72" spans="2:18" x14ac:dyDescent="0.15">
      <c r="B72" s="3" t="s">
        <v>30</v>
      </c>
      <c r="C72" s="20">
        <f>1/(C69*C70)</f>
        <v>2.0929609537204475E-5</v>
      </c>
      <c r="D72" s="6"/>
      <c r="E72" s="6"/>
      <c r="F72" s="5"/>
      <c r="G72" s="4"/>
      <c r="H72" s="3" t="s">
        <v>30</v>
      </c>
      <c r="I72" s="20">
        <f>1/(I69*I70)</f>
        <v>2.1683178407023613E-5</v>
      </c>
      <c r="J72" s="6"/>
      <c r="K72" s="6"/>
      <c r="L72" s="11"/>
      <c r="M72" s="4"/>
      <c r="N72" s="3" t="s">
        <v>30</v>
      </c>
      <c r="O72" s="20">
        <f>1/(O69*O70)</f>
        <v>7.0472163495419312E-4</v>
      </c>
      <c r="P72" s="6"/>
      <c r="Q72" s="6"/>
      <c r="R72" s="7"/>
    </row>
    <row r="73" spans="2:18" x14ac:dyDescent="0.15">
      <c r="B73" s="3" t="s">
        <v>42</v>
      </c>
      <c r="C73" s="4"/>
      <c r="D73" s="6">
        <v>6625569</v>
      </c>
      <c r="E73" s="6"/>
      <c r="F73" s="27">
        <f>D73*C72</f>
        <v>138.67057213180632</v>
      </c>
      <c r="G73" s="4"/>
      <c r="H73" s="3" t="s">
        <v>42</v>
      </c>
      <c r="I73" s="4"/>
      <c r="J73" s="6">
        <v>6599509</v>
      </c>
      <c r="K73" s="6"/>
      <c r="L73" s="18">
        <f>J73*I72</f>
        <v>143.09833104575799</v>
      </c>
      <c r="M73" s="4"/>
      <c r="N73" s="3" t="s">
        <v>42</v>
      </c>
      <c r="O73" s="4"/>
      <c r="P73" s="6">
        <v>25348</v>
      </c>
      <c r="Q73" s="6"/>
      <c r="R73" s="18">
        <f>P73*O72</f>
        <v>17.863284002818887</v>
      </c>
    </row>
    <row r="74" spans="2:18" x14ac:dyDescent="0.15">
      <c r="B74" s="3" t="s">
        <v>31</v>
      </c>
      <c r="C74" s="4" t="s">
        <v>0</v>
      </c>
      <c r="D74" s="6">
        <v>5656491</v>
      </c>
      <c r="E74" s="16">
        <f>(D74/D73)*100</f>
        <v>85.373663756275121</v>
      </c>
      <c r="F74" s="28">
        <f>D74*C72</f>
        <v>118.38814798071128</v>
      </c>
      <c r="G74" s="4"/>
      <c r="H74" s="3" t="s">
        <v>31</v>
      </c>
      <c r="I74" s="4" t="s">
        <v>0</v>
      </c>
      <c r="J74" s="6">
        <v>5649553</v>
      </c>
      <c r="K74" s="16">
        <f>(J74/J73)*100</f>
        <v>85.605656420803427</v>
      </c>
      <c r="L74" s="17">
        <f>J74*I72</f>
        <v>122.50026561893547</v>
      </c>
      <c r="M74" s="4"/>
      <c r="N74" s="3" t="s">
        <v>31</v>
      </c>
      <c r="O74" s="6" t="s">
        <v>0</v>
      </c>
      <c r="P74" s="6">
        <v>6748</v>
      </c>
      <c r="Q74" s="16">
        <f>(P74/P73)*100</f>
        <v>26.621429698595549</v>
      </c>
      <c r="R74" s="17">
        <f>P74*O72</f>
        <v>4.755461592670895</v>
      </c>
    </row>
    <row r="75" spans="2:18" x14ac:dyDescent="0.15">
      <c r="B75" s="3" t="s">
        <v>32</v>
      </c>
      <c r="C75" s="4" t="s">
        <v>1</v>
      </c>
      <c r="D75" s="6">
        <v>257188</v>
      </c>
      <c r="E75" s="16">
        <f>(D75/D73)*100</f>
        <v>3.8817496278432841</v>
      </c>
      <c r="F75" s="28">
        <f>D75*C72</f>
        <v>5.3828444176545442</v>
      </c>
      <c r="G75" s="4"/>
      <c r="H75" s="3" t="s">
        <v>32</v>
      </c>
      <c r="I75" s="4" t="s">
        <v>1</v>
      </c>
      <c r="J75" s="6">
        <v>253416</v>
      </c>
      <c r="K75" s="16">
        <f>(J75/J73)*100</f>
        <v>3.8399220305631832</v>
      </c>
      <c r="L75" s="17">
        <f>J75*I72</f>
        <v>5.4948643391942955</v>
      </c>
      <c r="M75" s="4"/>
      <c r="N75" s="3" t="s">
        <v>32</v>
      </c>
      <c r="O75" s="22" t="s">
        <v>1</v>
      </c>
      <c r="P75" s="22">
        <v>3687</v>
      </c>
      <c r="Q75" s="16">
        <f>(P75/P73)*100</f>
        <v>14.545526274262269</v>
      </c>
      <c r="R75" s="23">
        <f>P75*O72</f>
        <v>2.5983086680761098</v>
      </c>
    </row>
    <row r="76" spans="2:18" x14ac:dyDescent="0.15">
      <c r="B76" s="3" t="s">
        <v>33</v>
      </c>
      <c r="C76" s="4" t="s">
        <v>3</v>
      </c>
      <c r="D76" s="6">
        <v>184294</v>
      </c>
      <c r="E76" s="16">
        <f>(D76/D73)*100</f>
        <v>2.7815573273782221</v>
      </c>
      <c r="F76" s="28">
        <f>D76*C72</f>
        <v>3.8572014600495614</v>
      </c>
      <c r="G76" s="4"/>
      <c r="H76" s="3" t="s">
        <v>33</v>
      </c>
      <c r="I76" s="4" t="s">
        <v>3</v>
      </c>
      <c r="J76" s="6">
        <v>181881</v>
      </c>
      <c r="K76" s="16">
        <f>(J76/J73)*100</f>
        <v>2.7559777553148272</v>
      </c>
      <c r="L76" s="17">
        <f>J76*I72</f>
        <v>3.9437581718478616</v>
      </c>
      <c r="M76" s="4"/>
      <c r="N76" s="3" t="s">
        <v>33</v>
      </c>
      <c r="O76" s="22" t="s">
        <v>9</v>
      </c>
      <c r="P76" s="22">
        <v>3098</v>
      </c>
      <c r="Q76" s="16">
        <f>(P76/P73)*100</f>
        <v>12.221871548051128</v>
      </c>
      <c r="R76" s="23">
        <f>P76*O72</f>
        <v>2.1832276250880902</v>
      </c>
    </row>
    <row r="77" spans="2:18" x14ac:dyDescent="0.15">
      <c r="B77" s="3" t="s">
        <v>34</v>
      </c>
      <c r="C77" s="4" t="s">
        <v>12</v>
      </c>
      <c r="D77" s="6">
        <v>125230</v>
      </c>
      <c r="E77" s="16">
        <f>(D77/D73)*100</f>
        <v>1.890101816160997</v>
      </c>
      <c r="F77" s="28">
        <f>D77*C72</f>
        <v>2.6210150023441163</v>
      </c>
      <c r="G77" s="4"/>
      <c r="H77" s="3" t="s">
        <v>34</v>
      </c>
      <c r="I77" s="4" t="s">
        <v>12</v>
      </c>
      <c r="J77" s="6">
        <v>125218</v>
      </c>
      <c r="K77" s="16">
        <f>(J77/J73)*100</f>
        <v>1.8973835780813391</v>
      </c>
      <c r="L77" s="17">
        <f>J77*I72</f>
        <v>2.7151242337706827</v>
      </c>
      <c r="M77" s="4"/>
      <c r="N77" s="3" t="s">
        <v>34</v>
      </c>
      <c r="O77" s="6" t="s">
        <v>3</v>
      </c>
      <c r="P77" s="6">
        <v>2393</v>
      </c>
      <c r="Q77" s="16">
        <f>(P77/P73)*100</f>
        <v>9.4405870285624118</v>
      </c>
      <c r="R77" s="17">
        <f>P77*O72</f>
        <v>1.6863988724453842</v>
      </c>
    </row>
    <row r="78" spans="2:18" x14ac:dyDescent="0.15">
      <c r="B78" s="3" t="s">
        <v>35</v>
      </c>
      <c r="C78" s="4" t="s">
        <v>10</v>
      </c>
      <c r="D78" s="6">
        <v>91227</v>
      </c>
      <c r="E78" s="16">
        <f>(D78/D73)*100</f>
        <v>1.3768930638259145</v>
      </c>
      <c r="F78" s="28">
        <f>D78*C72</f>
        <v>1.9093454892505526</v>
      </c>
      <c r="G78" s="4"/>
      <c r="H78" s="3" t="s">
        <v>35</v>
      </c>
      <c r="I78" s="4" t="s">
        <v>10</v>
      </c>
      <c r="J78" s="6">
        <v>91219</v>
      </c>
      <c r="K78" s="16">
        <f>(J78/J73)*100</f>
        <v>1.3822088885703467</v>
      </c>
      <c r="L78" s="17">
        <f>J78*I72</f>
        <v>1.9779178511102871</v>
      </c>
      <c r="M78" s="4"/>
      <c r="N78" s="3" t="s">
        <v>35</v>
      </c>
      <c r="O78" s="6" t="s">
        <v>2</v>
      </c>
      <c r="P78" s="6">
        <v>1162</v>
      </c>
      <c r="Q78" s="16">
        <f>(P78/P73)*100</f>
        <v>4.5841881016253749</v>
      </c>
      <c r="R78" s="17">
        <f>P78*O72</f>
        <v>0.8188865398167724</v>
      </c>
    </row>
    <row r="79" spans="2:18" x14ac:dyDescent="0.15">
      <c r="B79" s="3" t="s">
        <v>36</v>
      </c>
      <c r="C79" s="4" t="s">
        <v>4</v>
      </c>
      <c r="D79" s="6">
        <v>85556</v>
      </c>
      <c r="E79" s="16">
        <f>(D79/D73)*100</f>
        <v>1.2913004151039706</v>
      </c>
      <c r="F79" s="28">
        <f>D79*C72</f>
        <v>1.790653673565066</v>
      </c>
      <c r="G79" s="4"/>
      <c r="H79" s="3" t="s">
        <v>36</v>
      </c>
      <c r="I79" s="4" t="s">
        <v>4</v>
      </c>
      <c r="J79" s="6">
        <v>85375</v>
      </c>
      <c r="K79" s="16">
        <f>(J79/J73)*100</f>
        <v>1.2936568462896254</v>
      </c>
      <c r="L79" s="17">
        <f>J79*I72</f>
        <v>1.851201356499641</v>
      </c>
      <c r="M79" s="4"/>
      <c r="N79" s="3" t="s">
        <v>36</v>
      </c>
      <c r="O79" s="4" t="s">
        <v>15</v>
      </c>
      <c r="P79" s="6">
        <v>734</v>
      </c>
      <c r="Q79" s="16">
        <f>(P79/P73)*100</f>
        <v>2.8956919678081108</v>
      </c>
      <c r="R79" s="17">
        <f>P79*O72</f>
        <v>0.51726568005637774</v>
      </c>
    </row>
    <row r="80" spans="2:18" x14ac:dyDescent="0.15">
      <c r="B80" s="3" t="s">
        <v>37</v>
      </c>
      <c r="C80" s="4" t="s">
        <v>9</v>
      </c>
      <c r="D80" s="6">
        <v>26385</v>
      </c>
      <c r="E80" s="16">
        <f>(D80/D73)*100</f>
        <v>0.39822994825048236</v>
      </c>
      <c r="F80" s="28">
        <f>D80*C72</f>
        <v>0.55222774763914007</v>
      </c>
      <c r="G80" s="4"/>
      <c r="H80" s="3" t="s">
        <v>37</v>
      </c>
      <c r="I80" s="4" t="s">
        <v>9</v>
      </c>
      <c r="J80" s="6">
        <v>23232</v>
      </c>
      <c r="K80" s="16">
        <f>(J80/J73)*100</f>
        <v>0.35202618861494089</v>
      </c>
      <c r="L80" s="17">
        <f>J80*I72</f>
        <v>0.50374360075197255</v>
      </c>
      <c r="M80" s="4"/>
      <c r="N80" s="3" t="s">
        <v>37</v>
      </c>
      <c r="O80" s="4" t="s">
        <v>6</v>
      </c>
      <c r="P80" s="6">
        <v>724</v>
      </c>
      <c r="Q80" s="16">
        <f>(P80/P73)*100</f>
        <v>2.8562411235600442</v>
      </c>
      <c r="R80" s="17">
        <f>P80*O72</f>
        <v>0.51021846370683577</v>
      </c>
    </row>
    <row r="81" spans="2:18" x14ac:dyDescent="0.15">
      <c r="B81" s="3" t="s">
        <v>38</v>
      </c>
      <c r="C81" s="4" t="s">
        <v>6</v>
      </c>
      <c r="D81" s="6">
        <v>22684</v>
      </c>
      <c r="E81" s="16">
        <f>(D81/D73)*100</f>
        <v>0.34237059488777494</v>
      </c>
      <c r="F81" s="28">
        <f>D81*C72</f>
        <v>0.47476726274194631</v>
      </c>
      <c r="G81" s="4"/>
      <c r="H81" s="3" t="s">
        <v>38</v>
      </c>
      <c r="I81" s="4" t="s">
        <v>6</v>
      </c>
      <c r="J81" s="6">
        <v>21955</v>
      </c>
      <c r="K81" s="16">
        <f>(J81/J73)*100</f>
        <v>0.33267626424935554</v>
      </c>
      <c r="L81" s="17">
        <f>J81*I72</f>
        <v>0.47605418192620341</v>
      </c>
      <c r="M81" s="4"/>
      <c r="N81" s="3" t="s">
        <v>38</v>
      </c>
      <c r="O81" s="4" t="s">
        <v>18</v>
      </c>
      <c r="P81" s="6">
        <v>715</v>
      </c>
      <c r="Q81" s="16">
        <f>(P81/P73)*100</f>
        <v>2.8207353637367838</v>
      </c>
      <c r="R81" s="17">
        <f>P81*O72</f>
        <v>0.50387596899224807</v>
      </c>
    </row>
    <row r="82" spans="2:18" x14ac:dyDescent="0.15">
      <c r="B82" s="3" t="s">
        <v>39</v>
      </c>
      <c r="C82" s="21" t="s">
        <v>2</v>
      </c>
      <c r="D82" s="22">
        <v>17170</v>
      </c>
      <c r="E82" s="16">
        <f>(D82/D73)*100</f>
        <v>0.25914755396857236</v>
      </c>
      <c r="F82" s="29">
        <f>D82*C72</f>
        <v>0.35936139575380083</v>
      </c>
      <c r="G82" s="4"/>
      <c r="H82" s="3" t="s">
        <v>39</v>
      </c>
      <c r="I82" s="4" t="s">
        <v>2</v>
      </c>
      <c r="J82" s="6">
        <v>16000</v>
      </c>
      <c r="K82" s="16">
        <f>(J82/J73)*100</f>
        <v>0.24244227866042764</v>
      </c>
      <c r="L82" s="17">
        <f>J82*I72</f>
        <v>0.34693085451237782</v>
      </c>
      <c r="M82" s="4"/>
      <c r="N82" s="3" t="s">
        <v>39</v>
      </c>
      <c r="O82" s="4" t="s">
        <v>8</v>
      </c>
      <c r="P82" s="6">
        <v>446</v>
      </c>
      <c r="Q82" s="16">
        <f>(P82/P73)*100</f>
        <v>1.7595076534637841</v>
      </c>
      <c r="R82" s="17">
        <f>P82*O72</f>
        <v>0.31430584918957011</v>
      </c>
    </row>
    <row r="83" spans="2:18" ht="12" thickBot="1" x14ac:dyDescent="0.2">
      <c r="B83" s="8" t="s">
        <v>40</v>
      </c>
      <c r="C83" s="24" t="s">
        <v>18</v>
      </c>
      <c r="D83" s="25">
        <v>15357</v>
      </c>
      <c r="E83" s="26">
        <f>(D83/D73)*100</f>
        <v>0.23178386641207724</v>
      </c>
      <c r="F83" s="30">
        <f>D83*C72</f>
        <v>0.32141601366284911</v>
      </c>
      <c r="G83" s="9"/>
      <c r="H83" s="8" t="s">
        <v>40</v>
      </c>
      <c r="I83" s="9" t="s">
        <v>18</v>
      </c>
      <c r="J83" s="10">
        <v>14642</v>
      </c>
      <c r="K83" s="26">
        <f>(J83/J73)*100</f>
        <v>0.22186499025912385</v>
      </c>
      <c r="L83" s="19">
        <f>J83*I72</f>
        <v>0.31748509823563975</v>
      </c>
      <c r="M83" s="9"/>
      <c r="N83" s="8" t="s">
        <v>40</v>
      </c>
      <c r="O83" s="9" t="s">
        <v>7</v>
      </c>
      <c r="P83" s="10">
        <v>237</v>
      </c>
      <c r="Q83" s="26">
        <f>(P83/P73)*100</f>
        <v>0.93498500867918566</v>
      </c>
      <c r="R83" s="19">
        <f>P83*O72</f>
        <v>0.16701902748414377</v>
      </c>
    </row>
  </sheetData>
  <mergeCells count="12">
    <mergeCell ref="B66:F66"/>
    <mergeCell ref="H66:L66"/>
    <mergeCell ref="N66:R66"/>
    <mergeCell ref="B46:F46"/>
    <mergeCell ref="H46:L46"/>
    <mergeCell ref="N46:R46"/>
    <mergeCell ref="B6:F6"/>
    <mergeCell ref="H6:L6"/>
    <mergeCell ref="N6:R6"/>
    <mergeCell ref="B26:F26"/>
    <mergeCell ref="H26:L26"/>
    <mergeCell ref="N26:R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Accesses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Pavani</dc:creator>
  <cp:lastModifiedBy>Ana Pavani</cp:lastModifiedBy>
  <dcterms:created xsi:type="dcterms:W3CDTF">2018-04-14T18:47:27Z</dcterms:created>
  <dcterms:modified xsi:type="dcterms:W3CDTF">2019-04-26T09:07:10Z</dcterms:modified>
</cp:coreProperties>
</file>